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AS" sheetId="1" r:id="rId1"/>
  </sheets>
  <externalReferences>
    <externalReference r:id="rId2"/>
  </externalReferences>
  <definedNames>
    <definedName name="_xlnm.Print_Area" localSheetId="0">PAS!$B$3:$L$181</definedName>
  </definedNames>
  <calcPr calcId="145621"/>
</workbook>
</file>

<file path=xl/calcChain.xml><?xml version="1.0" encoding="utf-8"?>
<calcChain xmlns="http://schemas.openxmlformats.org/spreadsheetml/2006/main">
  <c r="H12" i="1" l="1"/>
  <c r="I12" i="1"/>
  <c r="L12" i="1" s="1"/>
  <c r="J12" i="1"/>
  <c r="K12" i="1"/>
  <c r="H13" i="1"/>
  <c r="I13" i="1"/>
  <c r="J13" i="1"/>
  <c r="K13" i="1"/>
  <c r="L13" i="1"/>
  <c r="H14" i="1"/>
  <c r="I14" i="1"/>
  <c r="J14" i="1"/>
  <c r="L14" i="1" s="1"/>
  <c r="K14" i="1"/>
  <c r="H15" i="1"/>
  <c r="I15" i="1"/>
  <c r="L15" i="1" s="1"/>
  <c r="J15" i="1"/>
  <c r="K15" i="1"/>
  <c r="H16" i="1"/>
  <c r="I16" i="1"/>
  <c r="L16" i="1" s="1"/>
  <c r="J16" i="1"/>
  <c r="K16" i="1"/>
  <c r="H17" i="1"/>
  <c r="I17" i="1"/>
  <c r="J17" i="1"/>
  <c r="K17" i="1"/>
  <c r="L17" i="1"/>
  <c r="H18" i="1"/>
  <c r="I18" i="1"/>
  <c r="J18" i="1"/>
  <c r="K18" i="1"/>
  <c r="L18" i="1" s="1"/>
  <c r="H19" i="1"/>
  <c r="I19" i="1"/>
  <c r="L19" i="1" s="1"/>
  <c r="J19" i="1"/>
  <c r="K19" i="1"/>
  <c r="H20" i="1"/>
  <c r="I20" i="1"/>
  <c r="L20" i="1" s="1"/>
  <c r="J20" i="1"/>
  <c r="K20" i="1"/>
  <c r="H21" i="1"/>
  <c r="I21" i="1"/>
  <c r="J21" i="1"/>
  <c r="K21" i="1"/>
  <c r="L21" i="1"/>
  <c r="H22" i="1"/>
  <c r="I22" i="1"/>
  <c r="J22" i="1"/>
  <c r="K22" i="1"/>
  <c r="L22" i="1" s="1"/>
  <c r="H23" i="1"/>
  <c r="I23" i="1"/>
  <c r="L23" i="1" s="1"/>
  <c r="J23" i="1"/>
  <c r="K23" i="1"/>
  <c r="H24" i="1"/>
  <c r="I24" i="1"/>
  <c r="L24" i="1" s="1"/>
  <c r="J24" i="1"/>
  <c r="K24" i="1"/>
  <c r="H25" i="1"/>
  <c r="I25" i="1"/>
  <c r="J25" i="1"/>
  <c r="K25" i="1"/>
  <c r="L25" i="1"/>
  <c r="H26" i="1"/>
  <c r="I26" i="1"/>
  <c r="J26" i="1"/>
  <c r="K26" i="1"/>
  <c r="L26" i="1" s="1"/>
  <c r="H27" i="1"/>
  <c r="I27" i="1"/>
  <c r="L27" i="1" s="1"/>
  <c r="J27" i="1"/>
  <c r="K27" i="1"/>
  <c r="H28" i="1"/>
  <c r="I28" i="1"/>
  <c r="L28" i="1" s="1"/>
  <c r="J28" i="1"/>
  <c r="K28" i="1"/>
  <c r="H29" i="1"/>
  <c r="I29" i="1"/>
  <c r="J29" i="1"/>
  <c r="K29" i="1"/>
  <c r="L29" i="1"/>
  <c r="H30" i="1"/>
  <c r="I30" i="1"/>
  <c r="J30" i="1"/>
  <c r="K30" i="1"/>
  <c r="L30" i="1" s="1"/>
  <c r="H31" i="1"/>
  <c r="I31" i="1"/>
  <c r="L31" i="1" s="1"/>
  <c r="J31" i="1"/>
  <c r="K31" i="1"/>
  <c r="H32" i="1"/>
  <c r="I32" i="1"/>
  <c r="L32" i="1" s="1"/>
  <c r="J32" i="1"/>
  <c r="K32" i="1"/>
  <c r="H33" i="1"/>
  <c r="I33" i="1"/>
  <c r="J33" i="1"/>
  <c r="K33" i="1"/>
  <c r="L33" i="1"/>
  <c r="H34" i="1"/>
  <c r="I34" i="1"/>
  <c r="J34" i="1"/>
  <c r="K34" i="1"/>
  <c r="L34" i="1" s="1"/>
  <c r="H35" i="1"/>
  <c r="I35" i="1"/>
  <c r="J35" i="1"/>
  <c r="L35" i="1" s="1"/>
  <c r="K35" i="1"/>
  <c r="H41" i="1"/>
  <c r="I41" i="1"/>
  <c r="L41" i="1" s="1"/>
  <c r="J41" i="1"/>
  <c r="K41" i="1"/>
  <c r="H42" i="1"/>
  <c r="I42" i="1"/>
  <c r="J42" i="1"/>
  <c r="K42" i="1"/>
  <c r="L42" i="1"/>
  <c r="H43" i="1"/>
  <c r="I43" i="1"/>
  <c r="J43" i="1"/>
  <c r="K43" i="1"/>
  <c r="L43" i="1" s="1"/>
  <c r="H44" i="1"/>
  <c r="I44" i="1"/>
  <c r="J44" i="1"/>
  <c r="L44" i="1" s="1"/>
  <c r="K44" i="1"/>
  <c r="H45" i="1"/>
  <c r="I45" i="1"/>
  <c r="L45" i="1" s="1"/>
  <c r="J45" i="1"/>
  <c r="K45" i="1"/>
  <c r="H46" i="1"/>
  <c r="I46" i="1"/>
  <c r="J46" i="1"/>
  <c r="K46" i="1"/>
  <c r="L46" i="1"/>
  <c r="H47" i="1"/>
  <c r="I47" i="1"/>
  <c r="J47" i="1"/>
  <c r="K47" i="1"/>
  <c r="L47" i="1" s="1"/>
  <c r="H48" i="1"/>
  <c r="I48" i="1"/>
  <c r="J48" i="1"/>
  <c r="L48" i="1" s="1"/>
  <c r="K48" i="1"/>
  <c r="H49" i="1"/>
  <c r="I49" i="1"/>
  <c r="L49" i="1" s="1"/>
  <c r="J49" i="1"/>
  <c r="K49" i="1"/>
  <c r="H50" i="1"/>
  <c r="I50" i="1"/>
  <c r="J50" i="1"/>
  <c r="K50" i="1"/>
  <c r="L50" i="1"/>
  <c r="H51" i="1"/>
  <c r="I51" i="1"/>
  <c r="J51" i="1"/>
  <c r="K51" i="1"/>
  <c r="L51" i="1" s="1"/>
  <c r="H52" i="1"/>
  <c r="I52" i="1"/>
  <c r="J52" i="1"/>
  <c r="L52" i="1" s="1"/>
  <c r="K52" i="1"/>
  <c r="H53" i="1"/>
  <c r="I53" i="1"/>
  <c r="L53" i="1" s="1"/>
  <c r="J53" i="1"/>
  <c r="K53" i="1"/>
  <c r="H54" i="1"/>
  <c r="I54" i="1"/>
  <c r="J54" i="1"/>
  <c r="K54" i="1"/>
  <c r="L54" i="1"/>
  <c r="H55" i="1"/>
  <c r="I55" i="1"/>
  <c r="J55" i="1"/>
  <c r="K55" i="1"/>
  <c r="L55" i="1" s="1"/>
  <c r="H56" i="1"/>
  <c r="I56" i="1"/>
  <c r="J56" i="1"/>
  <c r="L56" i="1" s="1"/>
  <c r="K56" i="1"/>
  <c r="H57" i="1"/>
  <c r="I57" i="1"/>
  <c r="L57" i="1" s="1"/>
  <c r="J57" i="1"/>
  <c r="K57" i="1"/>
  <c r="H58" i="1"/>
  <c r="I58" i="1"/>
  <c r="J58" i="1"/>
  <c r="K58" i="1"/>
  <c r="L58" i="1"/>
  <c r="H59" i="1"/>
  <c r="I59" i="1"/>
  <c r="J59" i="1"/>
  <c r="K59" i="1"/>
  <c r="L59" i="1" s="1"/>
  <c r="H60" i="1"/>
  <c r="I60" i="1"/>
  <c r="J60" i="1"/>
  <c r="L60" i="1" s="1"/>
  <c r="K60" i="1"/>
  <c r="H61" i="1"/>
  <c r="I61" i="1"/>
  <c r="L61" i="1" s="1"/>
  <c r="J61" i="1"/>
  <c r="K61" i="1"/>
  <c r="H67" i="1"/>
  <c r="I67" i="1"/>
  <c r="J67" i="1"/>
  <c r="K67" i="1"/>
  <c r="L67" i="1"/>
  <c r="H68" i="1"/>
  <c r="I68" i="1"/>
  <c r="J68" i="1"/>
  <c r="K68" i="1"/>
  <c r="L68" i="1" s="1"/>
  <c r="H69" i="1"/>
  <c r="I69" i="1"/>
  <c r="J69" i="1"/>
  <c r="L69" i="1" s="1"/>
  <c r="K69" i="1"/>
  <c r="H70" i="1"/>
  <c r="I70" i="1"/>
  <c r="L70" i="1" s="1"/>
  <c r="J70" i="1"/>
  <c r="K70" i="1"/>
  <c r="H71" i="1"/>
  <c r="I71" i="1"/>
  <c r="J71" i="1"/>
  <c r="K71" i="1"/>
  <c r="L71" i="1"/>
  <c r="H72" i="1"/>
  <c r="I72" i="1"/>
  <c r="J72" i="1"/>
  <c r="K72" i="1"/>
  <c r="L72" i="1" s="1"/>
  <c r="H73" i="1"/>
  <c r="I73" i="1"/>
  <c r="J73" i="1"/>
  <c r="L73" i="1" s="1"/>
  <c r="K73" i="1"/>
  <c r="H74" i="1"/>
  <c r="I74" i="1"/>
  <c r="L74" i="1" s="1"/>
  <c r="J74" i="1"/>
  <c r="K74" i="1"/>
  <c r="H75" i="1"/>
  <c r="I75" i="1"/>
  <c r="J75" i="1"/>
  <c r="K75" i="1"/>
  <c r="L75" i="1"/>
  <c r="H76" i="1"/>
  <c r="I76" i="1"/>
  <c r="J76" i="1"/>
  <c r="K76" i="1"/>
  <c r="L76" i="1" s="1"/>
  <c r="H83" i="1"/>
  <c r="I83" i="1"/>
  <c r="J83" i="1"/>
  <c r="L83" i="1" s="1"/>
  <c r="K83" i="1"/>
  <c r="H84" i="1"/>
  <c r="I84" i="1"/>
  <c r="L84" i="1" s="1"/>
  <c r="J84" i="1"/>
  <c r="K84" i="1"/>
  <c r="H90" i="1"/>
  <c r="I90" i="1"/>
  <c r="J90" i="1"/>
  <c r="K90" i="1"/>
  <c r="L90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9" i="1"/>
  <c r="I179" i="1"/>
  <c r="J179" i="1"/>
  <c r="K179" i="1"/>
  <c r="H180" i="1"/>
  <c r="I180" i="1"/>
  <c r="J180" i="1"/>
  <c r="K180" i="1"/>
  <c r="H181" i="1"/>
  <c r="I181" i="1"/>
  <c r="J181" i="1"/>
  <c r="K181" i="1"/>
</calcChain>
</file>

<file path=xl/sharedStrings.xml><?xml version="1.0" encoding="utf-8"?>
<sst xmlns="http://schemas.openxmlformats.org/spreadsheetml/2006/main" count="227" uniqueCount="142">
  <si>
    <t>Ayudante Servicios de Conserjería</t>
  </si>
  <si>
    <t>Ayudante Servicios de Limpieza</t>
  </si>
  <si>
    <t>Ayudante Oficio Serv. Técnico de Obras, Equip. y Mantenimiento</t>
  </si>
  <si>
    <t>Anual</t>
  </si>
  <si>
    <t>(12 mens.)</t>
  </si>
  <si>
    <t>(15 mens.)</t>
  </si>
  <si>
    <t>Total</t>
  </si>
  <si>
    <t>Vestuario</t>
  </si>
  <si>
    <t>C. Categoría</t>
  </si>
  <si>
    <t>Sueldo</t>
  </si>
  <si>
    <t>C A T E G O R Í A S     G R U P O      V</t>
  </si>
  <si>
    <t>Auxiliar de Grabación (a extinguir)</t>
  </si>
  <si>
    <t>Técnico Auxiliar de Administración (a extinguir)</t>
  </si>
  <si>
    <t>Telefonista</t>
  </si>
  <si>
    <t>Técnico Auxiliar de Almacén</t>
  </si>
  <si>
    <t>Técnico Auxiliar de Limpieza</t>
  </si>
  <si>
    <t>Técnico Auxiliar Instalaciones Deportivas</t>
  </si>
  <si>
    <t>Técnico Auxiliar Bibliotecas, Archivos y Museos</t>
  </si>
  <si>
    <t>Técnico Auxiliar Medios Audiovisuales</t>
  </si>
  <si>
    <t>Técnico Auxiliar del Servicio de Conserjería</t>
  </si>
  <si>
    <t>Técnico Auxiliar de Reprografía y Publicaciones</t>
  </si>
  <si>
    <t>Técnico Auxiliar de Hostelería</t>
  </si>
  <si>
    <t>Socorrista</t>
  </si>
  <si>
    <t>Modelo en Vivo</t>
  </si>
  <si>
    <t>Técnico Auxiliar de Laboratorio</t>
  </si>
  <si>
    <t>Motorista</t>
  </si>
  <si>
    <t>Técnico Auxiliar de Seguridad (a extinguir)</t>
  </si>
  <si>
    <t>Técnico Auxiliar Serv. Técnicos Obras, Equip. y Mantenimiento</t>
  </si>
  <si>
    <t>C A T E G O R Í A S     G R U P O      I V</t>
  </si>
  <si>
    <t>Técnico Especialista</t>
  </si>
  <si>
    <t>Técnico Especialista Prevención</t>
  </si>
  <si>
    <t>Maestro de Taller (a extinguir)</t>
  </si>
  <si>
    <t>Técnico Especialista de Administración (a extinguir)</t>
  </si>
  <si>
    <t>Operador (a extinguir)</t>
  </si>
  <si>
    <t>Técnico Especialista Biblioteca, Archivo y Museos</t>
  </si>
  <si>
    <t>Técnico Especialista de Telecomunicaciones</t>
  </si>
  <si>
    <t>Técnico Especialista de Almacén</t>
  </si>
  <si>
    <t>Técnico Especialista de Prensa e Información</t>
  </si>
  <si>
    <t>Técnico Especialista Deportes</t>
  </si>
  <si>
    <t>Técnico Especialista Actividades Culturales</t>
  </si>
  <si>
    <t>Intérprete/Informador</t>
  </si>
  <si>
    <t>Delineante</t>
  </si>
  <si>
    <t>Técnico Especialista Escuelas Infantiles</t>
  </si>
  <si>
    <t>Técnico Especialista Medios Audiovisuales</t>
  </si>
  <si>
    <t>Coordinador de Servicios de Conserjería</t>
  </si>
  <si>
    <t>Técnico Especialista Hostelería</t>
  </si>
  <si>
    <t>Técnico Especialista Reprografía y Publicaciones</t>
  </si>
  <si>
    <t>Técnico Especialista Artes Gráficas</t>
  </si>
  <si>
    <t>Técnico Especialista Laboratorio</t>
  </si>
  <si>
    <t>Conductor Mecánico</t>
  </si>
  <si>
    <t>Técnico Especialista Serv. Técnicos Obras, Equip. y Mantenimiento</t>
  </si>
  <si>
    <t>Encargado de Equipo de Conserjería</t>
  </si>
  <si>
    <t>Encargado de Equipo</t>
  </si>
  <si>
    <t>C A T E G O R Í A S     G R U P O      I I I</t>
  </si>
  <si>
    <t>T.G.M. Prevención</t>
  </si>
  <si>
    <t>Titulado Grado Medio</t>
  </si>
  <si>
    <t>T.G.M. Administración (a extinguir)</t>
  </si>
  <si>
    <t>T.G.M. Informática (a extinguir)</t>
  </si>
  <si>
    <t>T.G.M. Servicio Técnico de Obras, Equipamiento y Manten.</t>
  </si>
  <si>
    <t>T.G.M. de Prensa e Información</t>
  </si>
  <si>
    <t>T.G.M. Deportes</t>
  </si>
  <si>
    <t>T.G.M. Medios Audiovisuales</t>
  </si>
  <si>
    <t>Trabajador Social</t>
  </si>
  <si>
    <t>T.G.M. Actividades Culturales</t>
  </si>
  <si>
    <t>T.G.M. Escuelas Infantiles</t>
  </si>
  <si>
    <t>T.G.M. Apoyo a la Docencia e Investigación</t>
  </si>
  <si>
    <t>C A T E G O R Í A S     G R U P O      I I</t>
  </si>
  <si>
    <t>T.S. Prevención</t>
  </si>
  <si>
    <t>T.S. Actividades Culturales</t>
  </si>
  <si>
    <t>Titulado Superior</t>
  </si>
  <si>
    <t>T.S. Administración (a extinguir)</t>
  </si>
  <si>
    <t>Profesor Instituto de Idiomas</t>
  </si>
  <si>
    <t>T.S. Informática (a extinguir)</t>
  </si>
  <si>
    <t>T.S. Deportes</t>
  </si>
  <si>
    <t>T.S. de Prensa e Información</t>
  </si>
  <si>
    <t>T.S. Servicio Técnico de Obras, Equipamiento y Mantenimiento</t>
  </si>
  <si>
    <t>T.S. Apoyo a la Docencia e Investigación</t>
  </si>
  <si>
    <t>C A T E G O R Í A S     G R U P O      I</t>
  </si>
  <si>
    <t>P.A.S. LABORAL</t>
  </si>
  <si>
    <t>SUBALTERNO (CONDUCTOR)</t>
  </si>
  <si>
    <t>(14 mens.)</t>
  </si>
  <si>
    <t>Sueldo en Pagas Extras (JUN+DIC)</t>
  </si>
  <si>
    <t>C. Especif.</t>
  </si>
  <si>
    <t>C. Destino</t>
  </si>
  <si>
    <t>Nivel</t>
  </si>
  <si>
    <t>C A T E G O R Í A S     G R U P O     E</t>
  </si>
  <si>
    <t>PUESTO BASE ADMINISTRACIÓN</t>
  </si>
  <si>
    <t>PUESTO SINGULARIZADO ADMINISTRACIÓN</t>
  </si>
  <si>
    <t>C A T E G O R Í A S     G R U P O     C 2</t>
  </si>
  <si>
    <r>
      <t xml:space="preserve">(1) </t>
    </r>
    <r>
      <rPr>
        <sz val="9"/>
        <rFont val="Arial"/>
        <family val="2"/>
      </rPr>
      <t>Percibe nivel mínimo 17 por acuerdo interno y el complemento específico correspondiente al séptimo intervalo (nivel 16-17) del Acuerdo de Homologación.</t>
    </r>
  </si>
  <si>
    <t>PUESTO BASE ADMINISTRACIÓN   (1)</t>
  </si>
  <si>
    <t>PUESTO SINGULARIZADO ADMINISTRATIVO</t>
  </si>
  <si>
    <t>GESTOR DE CENTRO UNIVERSITARIO</t>
  </si>
  <si>
    <t>SECRETARIA VICERRECTOR</t>
  </si>
  <si>
    <t>GESTOR</t>
  </si>
  <si>
    <t>OPERADOR</t>
  </si>
  <si>
    <t>GESTOR DE DEPARTAMENTO</t>
  </si>
  <si>
    <t>RESPONSABLE ADMINISTRACIÓN CENTROS</t>
  </si>
  <si>
    <t>JEFE DE UNIDAD</t>
  </si>
  <si>
    <t>C A T E G O R Í A S     G R U P O     C 1</t>
  </si>
  <si>
    <t>PUESTO BASE DE BIBLIOTECA</t>
  </si>
  <si>
    <t>PUESTO BASE SUBGRUPO A2</t>
  </si>
  <si>
    <t>AYUDANTE DE BIBLIOTECA</t>
  </si>
  <si>
    <t>PROGRAMADOR</t>
  </si>
  <si>
    <t>RESPONSABLE ADMINISTRACION CENTRO</t>
  </si>
  <si>
    <t>RESPONSABLE DE PROGRAMACION (P.S.)</t>
  </si>
  <si>
    <t>RESPONSABLE DE BIBLIOTECA</t>
  </si>
  <si>
    <t>ARQUITECTO / INGENIERO TECNICO (P.S.)</t>
  </si>
  <si>
    <t>JEFE S.I.C.</t>
  </si>
  <si>
    <t>ADMINISTRADOR GESTIÓN CENTRO</t>
  </si>
  <si>
    <t>JEFE DE SECCIÓN</t>
  </si>
  <si>
    <t>JEFE SERVICIO SUBGRUPO A1 / A2</t>
  </si>
  <si>
    <t>JEFE DE SERVICIO DE OBRAS Y PROYECTOS</t>
  </si>
  <si>
    <t>26</t>
  </si>
  <si>
    <t>DIRECTOR TECNICO  SUBGRUPO A1 / A2</t>
  </si>
  <si>
    <t>VICEGERENTE/SUBDIRECTOR</t>
  </si>
  <si>
    <t>C A T E G O R Í A S     G R U P O     A 2</t>
  </si>
  <si>
    <t>PUESTO BASE SUBGRUPO A1</t>
  </si>
  <si>
    <t>JEFE SECCIÓN SUBGRUPO A1 / A2</t>
  </si>
  <si>
    <t>ARQUITECTO ADJUNTO</t>
  </si>
  <si>
    <t>JEFE SECCIÓN SUBGRUPO A1</t>
  </si>
  <si>
    <t>JEFE SERVICIO OBRAS Y PROYECTOS</t>
  </si>
  <si>
    <t>VICEGERENTE / SUBDIRECTOR</t>
  </si>
  <si>
    <t>JEFE SERVICIO SUBGRUPO A1</t>
  </si>
  <si>
    <t>DIRECTOR TÉCNICO SUBGRUPO A1 / A2</t>
  </si>
  <si>
    <t>JEFE SERVICIO SUBGRUPO A1 / A2 BIBLIOTECA</t>
  </si>
  <si>
    <t>JEFE SERVICIO JURÍDICO</t>
  </si>
  <si>
    <t>DIRECTOR TÉCNICO ÁREA S.I.C.</t>
  </si>
  <si>
    <t>DIRECTOR TÉCNICO SUBGRUPO A1</t>
  </si>
  <si>
    <t>DIRECTOR BIBLIOTECA UNIVERSITARIA</t>
  </si>
  <si>
    <t>DIRECTOR GABINETE JURÍDICO</t>
  </si>
  <si>
    <t>SUBDIRECTOR / SUBDIRECTORA</t>
  </si>
  <si>
    <t>DIRECTOR TÉCNICO ÁREA INTERNACIONALES</t>
  </si>
  <si>
    <t>DIRECTOR DE RECURSOS HUMANOS</t>
  </si>
  <si>
    <t>30</t>
  </si>
  <si>
    <t>GERENTE</t>
  </si>
  <si>
    <t>(14 meses)</t>
  </si>
  <si>
    <t>(12 meses)</t>
  </si>
  <si>
    <t>C A T E G O R Í A S     G R U P O     A 1</t>
  </si>
  <si>
    <t>P.A.S. FUNCIONARIO</t>
  </si>
  <si>
    <t>(RETRIBUCIONES CON INCREMENTO SALARIAL DEL 2%)</t>
  </si>
  <si>
    <t>RETRIBUCIONES DE PERSONAL DE ADMÓN. Y SERVICIOS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</si>
</sst>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\ "/>
  </numFmts>
  <fonts count="12" x14ac:knownFonts="1">
    <font>
      <sz val="10"/>
      <name val="Arial"/>
    </font>
    <font>
      <sz val="10"/>
      <color indexed="8"/>
      <name val="MS Sans Serif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22"/>
      </right>
      <top style="thick">
        <color indexed="9"/>
      </top>
      <bottom style="thick">
        <color indexed="2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22"/>
      </bottom>
      <diagonal/>
    </border>
    <border>
      <left/>
      <right style="thick">
        <color indexed="9"/>
      </right>
      <top style="thick">
        <color indexed="9"/>
      </top>
      <bottom style="thick">
        <color indexed="22"/>
      </bottom>
      <diagonal/>
    </border>
    <border>
      <left/>
      <right/>
      <top style="thick">
        <color indexed="9"/>
      </top>
      <bottom style="thick">
        <color indexed="22"/>
      </bottom>
      <diagonal/>
    </border>
    <border>
      <left style="thick">
        <color indexed="22"/>
      </left>
      <right/>
      <top style="thick">
        <color indexed="9"/>
      </top>
      <bottom style="thick">
        <color indexed="22"/>
      </bottom>
      <diagonal/>
    </border>
    <border>
      <left style="thick">
        <color indexed="9"/>
      </left>
      <right style="thick">
        <color indexed="22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22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22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22"/>
      </left>
      <right/>
      <top/>
      <bottom style="thick">
        <color indexed="9"/>
      </bottom>
      <diagonal/>
    </border>
    <border>
      <left style="thick">
        <color indexed="9"/>
      </left>
      <right style="thick">
        <color indexed="22"/>
      </right>
      <top style="thick">
        <color indexed="22"/>
      </top>
      <bottom/>
      <diagonal/>
    </border>
    <border>
      <left style="thick">
        <color indexed="9"/>
      </left>
      <right style="thick">
        <color indexed="9"/>
      </right>
      <top style="thick">
        <color indexed="22"/>
      </top>
      <bottom/>
      <diagonal/>
    </border>
    <border>
      <left/>
      <right style="thick">
        <color indexed="9"/>
      </right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64" fontId="0" fillId="2" borderId="1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2" fillId="3" borderId="3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left" vertical="center" wrapText="1" indent="1"/>
    </xf>
    <xf numFmtId="0" fontId="2" fillId="3" borderId="5" xfId="1" applyFont="1" applyFill="1" applyBorder="1" applyAlignment="1">
      <alignment horizontal="left" vertical="center" wrapText="1" indent="1"/>
    </xf>
    <xf numFmtId="164" fontId="0" fillId="2" borderId="6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2" fillId="3" borderId="8" xfId="1" applyFont="1" applyFill="1" applyBorder="1" applyAlignment="1">
      <alignment horizontal="left" vertical="center" wrapText="1" indent="1"/>
    </xf>
    <xf numFmtId="0" fontId="2" fillId="3" borderId="9" xfId="1" applyFont="1" applyFill="1" applyBorder="1" applyAlignment="1">
      <alignment horizontal="left" vertical="center" wrapText="1" indent="1"/>
    </xf>
    <xf numFmtId="0" fontId="2" fillId="3" borderId="10" xfId="1" applyFont="1" applyFill="1" applyBorder="1" applyAlignment="1">
      <alignment horizontal="left" vertical="center" wrapText="1" inden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2" fillId="3" borderId="3" xfId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vertical="center"/>
    </xf>
    <xf numFmtId="0" fontId="2" fillId="3" borderId="21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left" vertical="center" wrapText="1" indent="1"/>
    </xf>
    <xf numFmtId="0" fontId="8" fillId="3" borderId="23" xfId="1" applyFont="1" applyFill="1" applyBorder="1" applyAlignment="1">
      <alignment horizontal="left" vertical="center" wrapText="1" indent="1"/>
    </xf>
    <xf numFmtId="0" fontId="8" fillId="3" borderId="24" xfId="1" applyFont="1" applyFill="1" applyBorder="1" applyAlignment="1">
      <alignment horizontal="left" vertical="center" wrapText="1" indent="1"/>
    </xf>
    <xf numFmtId="49" fontId="2" fillId="3" borderId="8" xfId="1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0" fillId="2" borderId="25" xfId="0" applyNumberFormat="1" applyFill="1" applyBorder="1" applyAlignment="1">
      <alignment vertical="center"/>
    </xf>
    <xf numFmtId="0" fontId="2" fillId="3" borderId="25" xfId="1" applyNumberFormat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left" vertical="center" wrapText="1" indent="1"/>
    </xf>
    <xf numFmtId="0" fontId="2" fillId="3" borderId="23" xfId="1" applyFont="1" applyFill="1" applyBorder="1" applyAlignment="1">
      <alignment horizontal="left" vertical="center" wrapText="1" indent="1"/>
    </xf>
    <xf numFmtId="0" fontId="2" fillId="3" borderId="24" xfId="1" applyFont="1" applyFill="1" applyBorder="1" applyAlignment="1">
      <alignment horizontal="left" vertical="center" wrapText="1" indent="1"/>
    </xf>
    <xf numFmtId="0" fontId="2" fillId="3" borderId="8" xfId="1" applyNumberFormat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left" vertical="center" wrapText="1" indent="1"/>
    </xf>
    <xf numFmtId="0" fontId="8" fillId="3" borderId="9" xfId="1" applyFont="1" applyFill="1" applyBorder="1" applyAlignment="1">
      <alignment horizontal="left" vertical="center" wrapText="1" indent="1"/>
    </xf>
    <xf numFmtId="0" fontId="8" fillId="3" borderId="10" xfId="1" applyFont="1" applyFill="1" applyBorder="1" applyAlignment="1">
      <alignment horizontal="left" vertical="center" wrapText="1" indent="1"/>
    </xf>
    <xf numFmtId="0" fontId="8" fillId="3" borderId="8" xfId="1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es%20Consejer&#237;a/A&#241;o%202020/Tabla%20Retribuciones%20PAS%202020%20con%20incremento%20salarial%20fi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 FUNCIONARIO"/>
      <sheetName val="CATEGORIAS PAS FUNCIONARIO"/>
      <sheetName val="PAS LABORAL"/>
      <sheetName val="CATEGORIAS PAS LABORAL"/>
      <sheetName val="SEG SOCIAL"/>
    </sheetNames>
    <sheetDataSet>
      <sheetData sheetId="0">
        <row r="10">
          <cell r="C10">
            <v>1203.56</v>
          </cell>
          <cell r="D10">
            <v>742.7</v>
          </cell>
        </row>
        <row r="11">
          <cell r="C11">
            <v>1040.69</v>
          </cell>
          <cell r="D11">
            <v>759</v>
          </cell>
        </row>
        <row r="12">
          <cell r="C12">
            <v>781.39</v>
          </cell>
          <cell r="D12">
            <v>675.35</v>
          </cell>
        </row>
        <row r="13">
          <cell r="C13">
            <v>650.33000000000004</v>
          </cell>
          <cell r="D13">
            <v>644.4</v>
          </cell>
        </row>
        <row r="14">
          <cell r="C14">
            <v>595.22</v>
          </cell>
          <cell r="D14">
            <v>595.22</v>
          </cell>
        </row>
        <row r="22">
          <cell r="D22">
            <v>12615.72</v>
          </cell>
          <cell r="I22">
            <v>2102.62</v>
          </cell>
        </row>
        <row r="23">
          <cell r="D23">
            <v>11315.64</v>
          </cell>
          <cell r="I23">
            <v>1885.94</v>
          </cell>
        </row>
        <row r="24">
          <cell r="D24">
            <v>10840.2</v>
          </cell>
          <cell r="I24">
            <v>1806.7</v>
          </cell>
        </row>
        <row r="25">
          <cell r="D25">
            <v>10363.92</v>
          </cell>
          <cell r="I25">
            <v>1727.32</v>
          </cell>
        </row>
        <row r="26">
          <cell r="D26">
            <v>9092.64</v>
          </cell>
          <cell r="I26">
            <v>1515.44</v>
          </cell>
        </row>
        <row r="27">
          <cell r="D27">
            <v>8067.12</v>
          </cell>
          <cell r="I27">
            <v>1344.52</v>
          </cell>
        </row>
        <row r="29">
          <cell r="D29">
            <v>7115.88</v>
          </cell>
          <cell r="I29">
            <v>1185.98</v>
          </cell>
        </row>
        <row r="30">
          <cell r="D30">
            <v>6639.5999999999995</v>
          </cell>
          <cell r="I30">
            <v>1106.5999999999999</v>
          </cell>
        </row>
        <row r="31">
          <cell r="D31">
            <v>6164.52</v>
          </cell>
          <cell r="I31">
            <v>1027.42</v>
          </cell>
        </row>
        <row r="32">
          <cell r="D32">
            <v>5726.28</v>
          </cell>
          <cell r="I32">
            <v>954.38</v>
          </cell>
        </row>
        <row r="34">
          <cell r="D34">
            <v>5141.5199999999995</v>
          </cell>
          <cell r="I34">
            <v>856.92</v>
          </cell>
        </row>
        <row r="35">
          <cell r="D35">
            <v>4848.96</v>
          </cell>
          <cell r="I35">
            <v>808.16</v>
          </cell>
        </row>
        <row r="37">
          <cell r="D37">
            <v>4264.32</v>
          </cell>
          <cell r="I37">
            <v>710.72</v>
          </cell>
        </row>
        <row r="38">
          <cell r="D38">
            <v>3972.4800000000005</v>
          </cell>
          <cell r="I38">
            <v>662.08</v>
          </cell>
        </row>
        <row r="51">
          <cell r="G51">
            <v>2716.47</v>
          </cell>
        </row>
        <row r="52">
          <cell r="G52">
            <v>1843.79</v>
          </cell>
        </row>
        <row r="53">
          <cell r="G53">
            <v>1843.79</v>
          </cell>
        </row>
        <row r="54">
          <cell r="G54">
            <v>1843.79</v>
          </cell>
        </row>
        <row r="55">
          <cell r="G55">
            <v>1843.79</v>
          </cell>
        </row>
        <row r="56">
          <cell r="G56">
            <v>1235.1500000000001</v>
          </cell>
        </row>
        <row r="57">
          <cell r="G57">
            <v>1463.92</v>
          </cell>
        </row>
        <row r="58">
          <cell r="G58">
            <v>1331.94</v>
          </cell>
        </row>
        <row r="59">
          <cell r="G59">
            <v>1331.94</v>
          </cell>
        </row>
        <row r="60">
          <cell r="G60">
            <v>1331.94</v>
          </cell>
        </row>
        <row r="61">
          <cell r="G61">
            <v>1331.94</v>
          </cell>
        </row>
        <row r="62">
          <cell r="G62">
            <v>1286.3599999999999</v>
          </cell>
        </row>
        <row r="63">
          <cell r="G63">
            <v>1187.75</v>
          </cell>
        </row>
        <row r="64">
          <cell r="G64">
            <v>1187.75</v>
          </cell>
        </row>
        <row r="65">
          <cell r="G65">
            <v>1187.75</v>
          </cell>
        </row>
        <row r="66">
          <cell r="G66">
            <v>950.22</v>
          </cell>
        </row>
        <row r="67">
          <cell r="G67">
            <v>950.22</v>
          </cell>
        </row>
        <row r="68">
          <cell r="G68">
            <v>950.22</v>
          </cell>
        </row>
        <row r="69">
          <cell r="G69">
            <v>950.22</v>
          </cell>
        </row>
        <row r="70">
          <cell r="G70">
            <v>950.22</v>
          </cell>
        </row>
        <row r="72">
          <cell r="G72">
            <v>722.57</v>
          </cell>
        </row>
        <row r="73">
          <cell r="G73">
            <v>722.57</v>
          </cell>
        </row>
        <row r="74">
          <cell r="G74">
            <v>722.57</v>
          </cell>
        </row>
        <row r="75">
          <cell r="G75">
            <v>722.57</v>
          </cell>
        </row>
        <row r="76">
          <cell r="G76">
            <v>722.57</v>
          </cell>
        </row>
        <row r="77">
          <cell r="G77">
            <v>643.75</v>
          </cell>
        </row>
        <row r="78">
          <cell r="G78">
            <v>659.87</v>
          </cell>
        </row>
        <row r="79">
          <cell r="G79">
            <v>659.87</v>
          </cell>
        </row>
        <row r="80">
          <cell r="G80">
            <v>950.22</v>
          </cell>
        </row>
        <row r="81">
          <cell r="G81">
            <v>599.80999999999995</v>
          </cell>
        </row>
        <row r="82">
          <cell r="G82">
            <v>599.80999999999995</v>
          </cell>
        </row>
        <row r="83">
          <cell r="G83">
            <v>599.80999999999995</v>
          </cell>
        </row>
        <row r="84">
          <cell r="G84">
            <v>722.57</v>
          </cell>
        </row>
        <row r="85">
          <cell r="G85">
            <v>562.87</v>
          </cell>
        </row>
        <row r="86">
          <cell r="G86">
            <v>599.80999999999995</v>
          </cell>
        </row>
        <row r="87">
          <cell r="G87">
            <v>599.80999999999995</v>
          </cell>
        </row>
        <row r="88">
          <cell r="G88">
            <v>599.80999999999995</v>
          </cell>
        </row>
        <row r="89">
          <cell r="G89">
            <v>494.9</v>
          </cell>
        </row>
        <row r="90">
          <cell r="G90">
            <v>494.9</v>
          </cell>
        </row>
        <row r="91">
          <cell r="G91">
            <v>376.13</v>
          </cell>
        </row>
      </sheetData>
      <sheetData sheetId="1"/>
      <sheetData sheetId="2"/>
      <sheetData sheetId="3">
        <row r="9">
          <cell r="H9">
            <v>24837.149999999998</v>
          </cell>
          <cell r="I9">
            <v>14072.04</v>
          </cell>
          <cell r="K9">
            <v>260.49</v>
          </cell>
        </row>
        <row r="10">
          <cell r="H10">
            <v>24837.149999999998</v>
          </cell>
          <cell r="I10">
            <v>11905.44</v>
          </cell>
          <cell r="K10">
            <v>260.49</v>
          </cell>
        </row>
        <row r="11">
          <cell r="H11">
            <v>24837.149999999998</v>
          </cell>
          <cell r="I11">
            <v>11905.44</v>
          </cell>
          <cell r="K11">
            <v>260.49</v>
          </cell>
        </row>
        <row r="12">
          <cell r="H12">
            <v>24837.149999999998</v>
          </cell>
          <cell r="I12">
            <v>11905.44</v>
          </cell>
          <cell r="K12">
            <v>347.32</v>
          </cell>
        </row>
        <row r="13">
          <cell r="H13">
            <v>24837.149999999998</v>
          </cell>
          <cell r="I13">
            <v>11905.44</v>
          </cell>
          <cell r="K13">
            <v>260.49</v>
          </cell>
        </row>
        <row r="14">
          <cell r="H14">
            <v>24837.149999999998</v>
          </cell>
          <cell r="I14">
            <v>11905.44</v>
          </cell>
          <cell r="K14">
            <v>260.49</v>
          </cell>
        </row>
        <row r="15">
          <cell r="H15">
            <v>24837.149999999998</v>
          </cell>
          <cell r="I15">
            <v>11905.44</v>
          </cell>
          <cell r="K15">
            <v>260.49</v>
          </cell>
        </row>
        <row r="16">
          <cell r="H16">
            <v>24837.149999999998</v>
          </cell>
          <cell r="I16">
            <v>11905.44</v>
          </cell>
          <cell r="K16">
            <v>260.49</v>
          </cell>
        </row>
        <row r="17">
          <cell r="H17">
            <v>24837.149999999998</v>
          </cell>
          <cell r="I17">
            <v>11905.44</v>
          </cell>
          <cell r="K17">
            <v>260.49</v>
          </cell>
        </row>
        <row r="18">
          <cell r="H18">
            <v>24837.149999999998</v>
          </cell>
          <cell r="I18">
            <v>14072.04</v>
          </cell>
          <cell r="K18">
            <v>260.49</v>
          </cell>
        </row>
        <row r="25">
          <cell r="H25">
            <v>20925.899999999998</v>
          </cell>
          <cell r="I25">
            <v>11412.84</v>
          </cell>
          <cell r="K25">
            <v>347.32</v>
          </cell>
        </row>
        <row r="26">
          <cell r="H26">
            <v>20925.899999999998</v>
          </cell>
          <cell r="I26">
            <v>9484.08</v>
          </cell>
          <cell r="K26">
            <v>347.32</v>
          </cell>
        </row>
        <row r="27">
          <cell r="H27">
            <v>20925.899999999998</v>
          </cell>
          <cell r="I27">
            <v>9484.08</v>
          </cell>
          <cell r="K27">
            <v>260.49</v>
          </cell>
        </row>
        <row r="28">
          <cell r="H28">
            <v>20925.899999999998</v>
          </cell>
          <cell r="I28">
            <v>9484.08</v>
          </cell>
          <cell r="K28">
            <v>260.49</v>
          </cell>
        </row>
        <row r="29">
          <cell r="H29">
            <v>20925.899999999998</v>
          </cell>
          <cell r="I29">
            <v>9484.08</v>
          </cell>
          <cell r="K29">
            <v>260.49</v>
          </cell>
        </row>
        <row r="30">
          <cell r="H30">
            <v>20925.899999999998</v>
          </cell>
          <cell r="I30">
            <v>9484.08</v>
          </cell>
          <cell r="K30">
            <v>347.32</v>
          </cell>
        </row>
        <row r="31">
          <cell r="H31">
            <v>20925.899999999998</v>
          </cell>
          <cell r="I31">
            <v>9484.08</v>
          </cell>
          <cell r="K31">
            <v>260.49</v>
          </cell>
        </row>
        <row r="32">
          <cell r="H32">
            <v>20925.899999999998</v>
          </cell>
          <cell r="I32">
            <v>9484.08</v>
          </cell>
          <cell r="K32">
            <v>260.49</v>
          </cell>
        </row>
        <row r="33">
          <cell r="H33">
            <v>20925.899999999998</v>
          </cell>
          <cell r="I33">
            <v>9484.08</v>
          </cell>
          <cell r="K33">
            <v>260.49</v>
          </cell>
        </row>
        <row r="34">
          <cell r="H34">
            <v>20925.899999999998</v>
          </cell>
          <cell r="I34">
            <v>9484.08</v>
          </cell>
          <cell r="K34">
            <v>260.49</v>
          </cell>
        </row>
        <row r="35">
          <cell r="H35">
            <v>20925.899999999998</v>
          </cell>
          <cell r="I35">
            <v>9484.08</v>
          </cell>
          <cell r="K35">
            <v>260.49</v>
          </cell>
        </row>
        <row r="36">
          <cell r="H36">
            <v>20925.899999999998</v>
          </cell>
          <cell r="I36">
            <v>11412.84</v>
          </cell>
          <cell r="K36">
            <v>260.49</v>
          </cell>
        </row>
        <row r="41">
          <cell r="H41">
            <v>18305.55</v>
          </cell>
          <cell r="I41">
            <v>9529.92</v>
          </cell>
          <cell r="K41">
            <v>520.97</v>
          </cell>
        </row>
        <row r="42">
          <cell r="H42">
            <v>18305.55</v>
          </cell>
          <cell r="I42">
            <v>8045.64</v>
          </cell>
          <cell r="K42">
            <v>520.97</v>
          </cell>
        </row>
        <row r="43">
          <cell r="H43">
            <v>18305.55</v>
          </cell>
          <cell r="I43">
            <v>7395.36</v>
          </cell>
          <cell r="K43">
            <v>520.97</v>
          </cell>
        </row>
        <row r="44">
          <cell r="H44">
            <v>18305.55</v>
          </cell>
          <cell r="I44">
            <v>7395.36</v>
          </cell>
          <cell r="K44">
            <v>520.97</v>
          </cell>
        </row>
        <row r="45">
          <cell r="H45">
            <v>18305.55</v>
          </cell>
          <cell r="I45">
            <v>7395.36</v>
          </cell>
          <cell r="K45">
            <v>347.32</v>
          </cell>
        </row>
        <row r="46">
          <cell r="H46">
            <v>18305.55</v>
          </cell>
          <cell r="I46">
            <v>7395.36</v>
          </cell>
          <cell r="K46">
            <v>347.32</v>
          </cell>
        </row>
        <row r="47">
          <cell r="H47">
            <v>18305.55</v>
          </cell>
          <cell r="I47">
            <v>5911.08</v>
          </cell>
          <cell r="K47">
            <v>347.32</v>
          </cell>
        </row>
        <row r="48">
          <cell r="H48">
            <v>18305.55</v>
          </cell>
          <cell r="I48">
            <v>5911.08</v>
          </cell>
          <cell r="K48">
            <v>520.97</v>
          </cell>
        </row>
        <row r="49">
          <cell r="H49">
            <v>18305.55</v>
          </cell>
          <cell r="I49">
            <v>5911.08</v>
          </cell>
          <cell r="K49">
            <v>520.97</v>
          </cell>
        </row>
        <row r="50">
          <cell r="H50">
            <v>18305.55</v>
          </cell>
          <cell r="I50">
            <v>5911.08</v>
          </cell>
          <cell r="K50">
            <v>347.32</v>
          </cell>
        </row>
        <row r="51">
          <cell r="H51">
            <v>18305.55</v>
          </cell>
          <cell r="I51">
            <v>5911.08</v>
          </cell>
          <cell r="K51">
            <v>347.32</v>
          </cell>
        </row>
        <row r="52">
          <cell r="H52">
            <v>18305.55</v>
          </cell>
          <cell r="I52">
            <v>5911.08</v>
          </cell>
          <cell r="K52">
            <v>260.49</v>
          </cell>
        </row>
        <row r="53">
          <cell r="H53">
            <v>18305.55</v>
          </cell>
          <cell r="I53">
            <v>5911.08</v>
          </cell>
          <cell r="K53">
            <v>260.49</v>
          </cell>
        </row>
        <row r="54">
          <cell r="H54">
            <v>18305.55</v>
          </cell>
          <cell r="I54">
            <v>5911.08</v>
          </cell>
          <cell r="K54">
            <v>260.49</v>
          </cell>
        </row>
        <row r="55">
          <cell r="H55">
            <v>18305.55</v>
          </cell>
          <cell r="I55">
            <v>5911.08</v>
          </cell>
          <cell r="K55">
            <v>347.32</v>
          </cell>
        </row>
        <row r="56">
          <cell r="H56">
            <v>18305.55</v>
          </cell>
          <cell r="I56">
            <v>5911.08</v>
          </cell>
          <cell r="K56">
            <v>260.49</v>
          </cell>
        </row>
        <row r="57">
          <cell r="H57">
            <v>18305.55</v>
          </cell>
          <cell r="I57">
            <v>5911.08</v>
          </cell>
          <cell r="K57">
            <v>347.32</v>
          </cell>
        </row>
        <row r="58">
          <cell r="H58">
            <v>18305.55</v>
          </cell>
          <cell r="I58">
            <v>5911.08</v>
          </cell>
          <cell r="K58">
            <v>520.97</v>
          </cell>
        </row>
        <row r="59">
          <cell r="H59">
            <v>18305.55</v>
          </cell>
          <cell r="I59">
            <v>5911.08</v>
          </cell>
          <cell r="K59">
            <v>347.32</v>
          </cell>
        </row>
        <row r="60">
          <cell r="H60">
            <v>18305.55</v>
          </cell>
          <cell r="I60">
            <v>5911.08</v>
          </cell>
          <cell r="K60">
            <v>260.49</v>
          </cell>
        </row>
        <row r="61">
          <cell r="H61">
            <v>18305.55</v>
          </cell>
          <cell r="I61">
            <v>5911.08</v>
          </cell>
          <cell r="K61">
            <v>260.49</v>
          </cell>
        </row>
        <row r="62">
          <cell r="H62">
            <v>18305.55</v>
          </cell>
          <cell r="I62">
            <v>7395.36</v>
          </cell>
          <cell r="K62">
            <v>347.32</v>
          </cell>
        </row>
        <row r="63">
          <cell r="H63">
            <v>18305.55</v>
          </cell>
          <cell r="I63">
            <v>7395.36</v>
          </cell>
          <cell r="K63">
            <v>260.49</v>
          </cell>
        </row>
        <row r="64">
          <cell r="H64">
            <v>18305.55</v>
          </cell>
          <cell r="I64">
            <v>5911.08</v>
          </cell>
          <cell r="K64">
            <v>260.49</v>
          </cell>
        </row>
        <row r="69">
          <cell r="H69">
            <v>16013.4</v>
          </cell>
          <cell r="I69">
            <v>4028.5199999999995</v>
          </cell>
          <cell r="K69">
            <v>520.97</v>
          </cell>
        </row>
        <row r="70">
          <cell r="H70">
            <v>16013.4</v>
          </cell>
          <cell r="I70">
            <v>4028.5199999999995</v>
          </cell>
          <cell r="K70">
            <v>520.97</v>
          </cell>
        </row>
        <row r="71">
          <cell r="H71">
            <v>16013.4</v>
          </cell>
          <cell r="I71">
            <v>4028.5199999999995</v>
          </cell>
          <cell r="K71">
            <v>520.97</v>
          </cell>
        </row>
        <row r="72">
          <cell r="H72">
            <v>16013.4</v>
          </cell>
          <cell r="I72">
            <v>4028.5199999999995</v>
          </cell>
          <cell r="K72">
            <v>347.32</v>
          </cell>
        </row>
        <row r="73">
          <cell r="H73">
            <v>16013.4</v>
          </cell>
          <cell r="I73">
            <v>4028.5199999999995</v>
          </cell>
          <cell r="K73">
            <v>347.32</v>
          </cell>
        </row>
        <row r="74">
          <cell r="H74">
            <v>16013.4</v>
          </cell>
          <cell r="I74">
            <v>4028.5199999999995</v>
          </cell>
          <cell r="K74">
            <v>347.32</v>
          </cell>
        </row>
        <row r="75">
          <cell r="H75">
            <v>16013.4</v>
          </cell>
          <cell r="I75">
            <v>4028.5199999999995</v>
          </cell>
          <cell r="K75">
            <v>520.97</v>
          </cell>
        </row>
        <row r="76">
          <cell r="H76">
            <v>16013.4</v>
          </cell>
          <cell r="I76">
            <v>4028.5199999999995</v>
          </cell>
          <cell r="K76">
            <v>347.32</v>
          </cell>
        </row>
        <row r="77">
          <cell r="H77">
            <v>16013.4</v>
          </cell>
          <cell r="I77">
            <v>4028.5199999999995</v>
          </cell>
          <cell r="K77">
            <v>520.97</v>
          </cell>
        </row>
        <row r="78">
          <cell r="H78">
            <v>16013.4</v>
          </cell>
          <cell r="I78">
            <v>4028.5199999999995</v>
          </cell>
          <cell r="K78">
            <v>347.32</v>
          </cell>
        </row>
        <row r="79">
          <cell r="H79">
            <v>16013.4</v>
          </cell>
          <cell r="I79">
            <v>4028.5199999999995</v>
          </cell>
          <cell r="K79">
            <v>347.32</v>
          </cell>
        </row>
        <row r="80">
          <cell r="H80">
            <v>16013.4</v>
          </cell>
          <cell r="I80">
            <v>4028.5199999999995</v>
          </cell>
          <cell r="K80">
            <v>520.97</v>
          </cell>
        </row>
        <row r="81">
          <cell r="H81">
            <v>16013.4</v>
          </cell>
          <cell r="I81">
            <v>4028.5199999999995</v>
          </cell>
          <cell r="K81">
            <v>520.97</v>
          </cell>
        </row>
        <row r="82">
          <cell r="H82">
            <v>16013.4</v>
          </cell>
          <cell r="I82">
            <v>4028.5199999999995</v>
          </cell>
          <cell r="K82">
            <v>347.32</v>
          </cell>
        </row>
        <row r="83">
          <cell r="H83">
            <v>16013.4</v>
          </cell>
          <cell r="I83">
            <v>4028.5199999999995</v>
          </cell>
          <cell r="K83">
            <v>520.97</v>
          </cell>
        </row>
        <row r="84">
          <cell r="H84">
            <v>16013.4</v>
          </cell>
          <cell r="I84">
            <v>4028.5199999999995</v>
          </cell>
          <cell r="K84">
            <v>260.49</v>
          </cell>
        </row>
        <row r="85">
          <cell r="H85">
            <v>16013.4</v>
          </cell>
          <cell r="I85">
            <v>4028.5199999999995</v>
          </cell>
          <cell r="K85">
            <v>260.49</v>
          </cell>
        </row>
        <row r="92">
          <cell r="H92">
            <v>15151.5</v>
          </cell>
          <cell r="I92">
            <v>3536.76</v>
          </cell>
          <cell r="K92">
            <v>520.97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4"/>
  <sheetViews>
    <sheetView tabSelected="1" topLeftCell="B1" zoomScale="130" zoomScaleNormal="130" workbookViewId="0">
      <selection activeCell="A5" sqref="A5"/>
    </sheetView>
  </sheetViews>
  <sheetFormatPr baseColWidth="10" defaultRowHeight="12.75" x14ac:dyDescent="0.2"/>
  <cols>
    <col min="1" max="1" width="3.28515625" customWidth="1"/>
    <col min="2" max="6" width="12.28515625" customWidth="1"/>
    <col min="7" max="7" width="8.7109375" customWidth="1"/>
    <col min="8" max="12" width="13.7109375" customWidth="1"/>
    <col min="17" max="17" width="12" customWidth="1"/>
  </cols>
  <sheetData>
    <row r="3" spans="1:18" ht="22.5" x14ac:dyDescent="0.3">
      <c r="A3" s="54"/>
      <c r="B3" s="56" t="s">
        <v>141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8" ht="15.75" customHeight="1" x14ac:dyDescent="0.2">
      <c r="B4" s="55" t="s">
        <v>140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8" ht="15.75" customHeight="1" x14ac:dyDescent="0.2"/>
    <row r="6" spans="1:18" ht="18" x14ac:dyDescent="0.25">
      <c r="B6" s="26" t="s">
        <v>139</v>
      </c>
      <c r="N6" s="54"/>
      <c r="O6" s="54"/>
    </row>
    <row r="7" spans="1:18" ht="12.95" customHeight="1" x14ac:dyDescent="0.25">
      <c r="B7" s="26"/>
      <c r="N7" s="54"/>
      <c r="O7" s="54"/>
    </row>
    <row r="8" spans="1:18" ht="12.95" customHeight="1" x14ac:dyDescent="0.25">
      <c r="B8" s="26"/>
      <c r="O8" s="54"/>
    </row>
    <row r="9" spans="1:18" ht="12.95" customHeight="1" thickBot="1" x14ac:dyDescent="0.25"/>
    <row r="10" spans="1:18" ht="20.100000000000001" customHeight="1" thickTop="1" x14ac:dyDescent="0.2">
      <c r="B10" s="24" t="s">
        <v>138</v>
      </c>
      <c r="C10" s="23"/>
      <c r="D10" s="23"/>
      <c r="E10" s="23"/>
      <c r="F10" s="23"/>
      <c r="G10" s="33" t="s">
        <v>84</v>
      </c>
      <c r="H10" s="21" t="s">
        <v>9</v>
      </c>
      <c r="I10" s="20" t="s">
        <v>83</v>
      </c>
      <c r="J10" s="20" t="s">
        <v>82</v>
      </c>
      <c r="K10" s="32" t="s">
        <v>81</v>
      </c>
      <c r="L10" s="31" t="s">
        <v>6</v>
      </c>
    </row>
    <row r="11" spans="1:18" ht="20.100000000000001" customHeight="1" thickBot="1" x14ac:dyDescent="0.25">
      <c r="B11" s="17"/>
      <c r="C11" s="16"/>
      <c r="D11" s="16"/>
      <c r="E11" s="16"/>
      <c r="F11" s="16"/>
      <c r="G11" s="30"/>
      <c r="H11" s="14" t="s">
        <v>137</v>
      </c>
      <c r="I11" s="13" t="s">
        <v>136</v>
      </c>
      <c r="J11" s="13" t="s">
        <v>136</v>
      </c>
      <c r="K11" s="29"/>
      <c r="L11" s="28" t="s">
        <v>3</v>
      </c>
    </row>
    <row r="12" spans="1:18" ht="15" customHeight="1" thickTop="1" thickBot="1" x14ac:dyDescent="0.25">
      <c r="B12" s="10" t="s">
        <v>135</v>
      </c>
      <c r="C12" s="9"/>
      <c r="D12" s="9"/>
      <c r="E12" s="9"/>
      <c r="F12" s="8"/>
      <c r="G12" s="41" t="s">
        <v>134</v>
      </c>
      <c r="H12" s="7">
        <f>'[1]PAS FUNCIONARIO'!$C$10*12</f>
        <v>14442.72</v>
      </c>
      <c r="I12" s="7">
        <f>'[1]PAS FUNCIONARIO'!$D$22+'[1]PAS FUNCIONARIO'!$I$22</f>
        <v>14718.34</v>
      </c>
      <c r="J12" s="53">
        <f>3589.17*14</f>
        <v>50248.380000000005</v>
      </c>
      <c r="K12" s="7">
        <f>'[1]PAS FUNCIONARIO'!$D$10*2</f>
        <v>1485.4</v>
      </c>
      <c r="L12" s="6">
        <f>SUM(H12:K12)</f>
        <v>80894.84</v>
      </c>
    </row>
    <row r="13" spans="1:18" ht="15" customHeight="1" thickTop="1" thickBot="1" x14ac:dyDescent="0.25">
      <c r="B13" s="10" t="s">
        <v>133</v>
      </c>
      <c r="C13" s="9"/>
      <c r="D13" s="9"/>
      <c r="E13" s="9"/>
      <c r="F13" s="8"/>
      <c r="G13" s="48">
        <v>30</v>
      </c>
      <c r="H13" s="7">
        <f>'[1]PAS FUNCIONARIO'!$C$10*12</f>
        <v>14442.72</v>
      </c>
      <c r="I13" s="7">
        <f>'[1]PAS FUNCIONARIO'!$D$22+'[1]PAS FUNCIONARIO'!$I$22</f>
        <v>14718.34</v>
      </c>
      <c r="J13" s="7">
        <f>+'[1]PAS FUNCIONARIO'!$G$51*14</f>
        <v>38030.579999999994</v>
      </c>
      <c r="K13" s="7">
        <f>'[1]PAS FUNCIONARIO'!$D$10*2</f>
        <v>1485.4</v>
      </c>
      <c r="L13" s="6">
        <f>SUM(H13:K13)</f>
        <v>68677.039999999979</v>
      </c>
      <c r="R13" s="42"/>
    </row>
    <row r="14" spans="1:18" ht="15" customHeight="1" thickTop="1" thickBot="1" x14ac:dyDescent="0.25">
      <c r="B14" s="10" t="s">
        <v>132</v>
      </c>
      <c r="C14" s="9"/>
      <c r="D14" s="9"/>
      <c r="E14" s="9"/>
      <c r="F14" s="8"/>
      <c r="G14" s="48">
        <v>29</v>
      </c>
      <c r="H14" s="7">
        <f>'[1]PAS FUNCIONARIO'!$C$10*12</f>
        <v>14442.72</v>
      </c>
      <c r="I14" s="7">
        <f>'[1]PAS FUNCIONARIO'!$D$23+'[1]PAS FUNCIONARIO'!$I$23</f>
        <v>13201.58</v>
      </c>
      <c r="J14" s="7">
        <f>+'[1]PAS FUNCIONARIO'!$G$52*14</f>
        <v>25813.059999999998</v>
      </c>
      <c r="K14" s="7">
        <f>'[1]PAS FUNCIONARIO'!$D$10*2</f>
        <v>1485.4</v>
      </c>
      <c r="L14" s="6">
        <f>SUM(H14:K14)</f>
        <v>54942.76</v>
      </c>
      <c r="R14" s="42"/>
    </row>
    <row r="15" spans="1:18" ht="15" customHeight="1" thickTop="1" thickBot="1" x14ac:dyDescent="0.25">
      <c r="B15" s="10" t="s">
        <v>131</v>
      </c>
      <c r="C15" s="9"/>
      <c r="D15" s="9"/>
      <c r="E15" s="9"/>
      <c r="F15" s="8"/>
      <c r="G15" s="48">
        <v>29</v>
      </c>
      <c r="H15" s="7">
        <f>'[1]PAS FUNCIONARIO'!$C$10*12</f>
        <v>14442.72</v>
      </c>
      <c r="I15" s="7">
        <f>'[1]PAS FUNCIONARIO'!$D$23+'[1]PAS FUNCIONARIO'!$I$23</f>
        <v>13201.58</v>
      </c>
      <c r="J15" s="7">
        <f>+'[1]PAS FUNCIONARIO'!$G$53*14</f>
        <v>25813.059999999998</v>
      </c>
      <c r="K15" s="7">
        <f>'[1]PAS FUNCIONARIO'!$D$10*2</f>
        <v>1485.4</v>
      </c>
      <c r="L15" s="6">
        <f>SUM(H15:K15)</f>
        <v>54942.76</v>
      </c>
      <c r="R15" s="42"/>
    </row>
    <row r="16" spans="1:18" ht="15" customHeight="1" thickTop="1" thickBot="1" x14ac:dyDescent="0.25">
      <c r="B16" s="10" t="s">
        <v>130</v>
      </c>
      <c r="C16" s="9"/>
      <c r="D16" s="9"/>
      <c r="E16" s="9"/>
      <c r="F16" s="8"/>
      <c r="G16" s="48">
        <v>29</v>
      </c>
      <c r="H16" s="7">
        <f>'[1]PAS FUNCIONARIO'!$C$10*12</f>
        <v>14442.72</v>
      </c>
      <c r="I16" s="7">
        <f>'[1]PAS FUNCIONARIO'!$D$23+'[1]PAS FUNCIONARIO'!$I$23</f>
        <v>13201.58</v>
      </c>
      <c r="J16" s="7">
        <f>+'[1]PAS FUNCIONARIO'!$G$55*14</f>
        <v>25813.059999999998</v>
      </c>
      <c r="K16" s="7">
        <f>'[1]PAS FUNCIONARIO'!$D$10*2</f>
        <v>1485.4</v>
      </c>
      <c r="L16" s="6">
        <f>SUM(H16:K16)</f>
        <v>54942.76</v>
      </c>
      <c r="R16" s="42"/>
    </row>
    <row r="17" spans="2:18" ht="15" customHeight="1" thickTop="1" thickBot="1" x14ac:dyDescent="0.25">
      <c r="B17" s="10" t="s">
        <v>129</v>
      </c>
      <c r="C17" s="9"/>
      <c r="D17" s="9"/>
      <c r="E17" s="9"/>
      <c r="F17" s="8"/>
      <c r="G17" s="48">
        <v>29</v>
      </c>
      <c r="H17" s="7">
        <f>'[1]PAS FUNCIONARIO'!$C$10*12</f>
        <v>14442.72</v>
      </c>
      <c r="I17" s="7">
        <f>'[1]PAS FUNCIONARIO'!$D$23+'[1]PAS FUNCIONARIO'!$I$23</f>
        <v>13201.58</v>
      </c>
      <c r="J17" s="7">
        <f>+'[1]PAS FUNCIONARIO'!$G$61*14</f>
        <v>18647.16</v>
      </c>
      <c r="K17" s="7">
        <f>'[1]PAS FUNCIONARIO'!$D$10*2</f>
        <v>1485.4</v>
      </c>
      <c r="L17" s="6">
        <f>SUM(H17:K17)</f>
        <v>47776.86</v>
      </c>
      <c r="R17" s="42"/>
    </row>
    <row r="18" spans="2:18" ht="15" customHeight="1" thickTop="1" thickBot="1" x14ac:dyDescent="0.25">
      <c r="B18" s="51" t="s">
        <v>128</v>
      </c>
      <c r="C18" s="50"/>
      <c r="D18" s="50"/>
      <c r="E18" s="50"/>
      <c r="F18" s="49"/>
      <c r="G18" s="48">
        <v>29</v>
      </c>
      <c r="H18" s="7">
        <f>'[1]PAS FUNCIONARIO'!$C$10*12</f>
        <v>14442.72</v>
      </c>
      <c r="I18" s="7">
        <f>'[1]PAS FUNCIONARIO'!$D$23+'[1]PAS FUNCIONARIO'!$I$23</f>
        <v>13201.58</v>
      </c>
      <c r="J18" s="7">
        <f>+'[1]PAS FUNCIONARIO'!$G$58*14</f>
        <v>18647.16</v>
      </c>
      <c r="K18" s="7">
        <f>'[1]PAS FUNCIONARIO'!$D$10*2</f>
        <v>1485.4</v>
      </c>
      <c r="L18" s="6">
        <f>SUM(H18:K18)</f>
        <v>47776.86</v>
      </c>
      <c r="R18" s="42"/>
    </row>
    <row r="19" spans="2:18" ht="15" customHeight="1" thickTop="1" thickBot="1" x14ac:dyDescent="0.25">
      <c r="B19" s="10" t="s">
        <v>127</v>
      </c>
      <c r="C19" s="9"/>
      <c r="D19" s="9"/>
      <c r="E19" s="9"/>
      <c r="F19" s="8"/>
      <c r="G19" s="48">
        <v>29</v>
      </c>
      <c r="H19" s="7">
        <f>'[1]PAS FUNCIONARIO'!$C$10*12</f>
        <v>14442.72</v>
      </c>
      <c r="I19" s="7">
        <f>'[1]PAS FUNCIONARIO'!$D$23+'[1]PAS FUNCIONARIO'!$I$23</f>
        <v>13201.58</v>
      </c>
      <c r="J19" s="7">
        <f>+'[1]PAS FUNCIONARIO'!$G$57*14</f>
        <v>20494.88</v>
      </c>
      <c r="K19" s="7">
        <f>'[1]PAS FUNCIONARIO'!$D$10*2</f>
        <v>1485.4</v>
      </c>
      <c r="L19" s="6">
        <f>SUM(H19:K19)</f>
        <v>49624.58</v>
      </c>
      <c r="R19" s="42"/>
    </row>
    <row r="20" spans="2:18" ht="15" customHeight="1" thickTop="1" thickBot="1" x14ac:dyDescent="0.25">
      <c r="B20" s="51" t="s">
        <v>126</v>
      </c>
      <c r="C20" s="50"/>
      <c r="D20" s="50"/>
      <c r="E20" s="50"/>
      <c r="F20" s="49"/>
      <c r="G20" s="52">
        <v>28</v>
      </c>
      <c r="H20" s="7">
        <f>'[1]PAS FUNCIONARIO'!$C$10*12</f>
        <v>14442.72</v>
      </c>
      <c r="I20" s="7">
        <f>'[1]PAS FUNCIONARIO'!$D$24+'[1]PAS FUNCIONARIO'!$I$24</f>
        <v>12646.900000000001</v>
      </c>
      <c r="J20" s="7">
        <f>+'[1]PAS FUNCIONARIO'!$G$56*14</f>
        <v>17292.100000000002</v>
      </c>
      <c r="K20" s="7">
        <f>'[1]PAS FUNCIONARIO'!$D$10*2</f>
        <v>1485.4</v>
      </c>
      <c r="L20" s="6">
        <f>SUM(H20:K20)</f>
        <v>45867.12</v>
      </c>
    </row>
    <row r="21" spans="2:18" ht="15" customHeight="1" thickTop="1" thickBot="1" x14ac:dyDescent="0.25">
      <c r="B21" s="10" t="s">
        <v>125</v>
      </c>
      <c r="C21" s="9"/>
      <c r="D21" s="9"/>
      <c r="E21" s="9"/>
      <c r="F21" s="8"/>
      <c r="G21" s="48">
        <v>27</v>
      </c>
      <c r="H21" s="7">
        <f>'[1]PAS FUNCIONARIO'!$C$10*12</f>
        <v>14442.72</v>
      </c>
      <c r="I21" s="7">
        <f>'[1]PAS FUNCIONARIO'!$D$25+'[1]PAS FUNCIONARIO'!$I$25</f>
        <v>12091.24</v>
      </c>
      <c r="J21" s="7">
        <f>+'[1]PAS FUNCIONARIO'!$G$64*14</f>
        <v>16628.5</v>
      </c>
      <c r="K21" s="7">
        <f>'[1]PAS FUNCIONARIO'!$D$10*2</f>
        <v>1485.4</v>
      </c>
      <c r="L21" s="6">
        <f>SUM(H21:K21)</f>
        <v>44647.86</v>
      </c>
    </row>
    <row r="22" spans="2:18" ht="15" customHeight="1" thickTop="1" thickBot="1" x14ac:dyDescent="0.25">
      <c r="B22" s="10" t="s">
        <v>124</v>
      </c>
      <c r="C22" s="9"/>
      <c r="D22" s="9"/>
      <c r="E22" s="9"/>
      <c r="F22" s="8"/>
      <c r="G22" s="48">
        <v>27</v>
      </c>
      <c r="H22" s="7">
        <f>'[1]PAS FUNCIONARIO'!$C$10*12</f>
        <v>14442.72</v>
      </c>
      <c r="I22" s="7">
        <f>'[1]PAS FUNCIONARIO'!$D$25+'[1]PAS FUNCIONARIO'!$I$25</f>
        <v>12091.24</v>
      </c>
      <c r="J22" s="7">
        <f>+'[1]PAS FUNCIONARIO'!$G$59*14</f>
        <v>18647.16</v>
      </c>
      <c r="K22" s="7">
        <f>'[1]PAS FUNCIONARIO'!$D$10*2</f>
        <v>1485.4</v>
      </c>
      <c r="L22" s="6">
        <f>SUM(H22:K22)</f>
        <v>46666.52</v>
      </c>
    </row>
    <row r="23" spans="2:18" ht="15" customHeight="1" thickTop="1" thickBot="1" x14ac:dyDescent="0.25">
      <c r="B23" s="51" t="s">
        <v>124</v>
      </c>
      <c r="C23" s="50"/>
      <c r="D23" s="50"/>
      <c r="E23" s="50"/>
      <c r="F23" s="49"/>
      <c r="G23" s="48">
        <v>26</v>
      </c>
      <c r="H23" s="7">
        <f>'[1]PAS FUNCIONARIO'!$C$10*12</f>
        <v>14442.72</v>
      </c>
      <c r="I23" s="7">
        <f>'[1]PAS FUNCIONARIO'!$D$26+'[1]PAS FUNCIONARIO'!$I$26</f>
        <v>10608.08</v>
      </c>
      <c r="J23" s="7">
        <f>+'[1]PAS FUNCIONARIO'!$G$60*14</f>
        <v>18647.16</v>
      </c>
      <c r="K23" s="7">
        <f>'[1]PAS FUNCIONARIO'!$D$10*2</f>
        <v>1485.4</v>
      </c>
      <c r="L23" s="6">
        <f>SUM(H23:K23)</f>
        <v>45183.360000000001</v>
      </c>
    </row>
    <row r="24" spans="2:18" ht="15" customHeight="1" thickTop="1" thickBot="1" x14ac:dyDescent="0.25">
      <c r="B24" s="51" t="s">
        <v>123</v>
      </c>
      <c r="C24" s="50"/>
      <c r="D24" s="50"/>
      <c r="E24" s="50"/>
      <c r="F24" s="49"/>
      <c r="G24" s="48">
        <v>27</v>
      </c>
      <c r="H24" s="7">
        <f>'[1]PAS FUNCIONARIO'!$C$10*12</f>
        <v>14442.72</v>
      </c>
      <c r="I24" s="7">
        <f>'[1]PAS FUNCIONARIO'!$D$25+'[1]PAS FUNCIONARIO'!$I$25</f>
        <v>12091.24</v>
      </c>
      <c r="J24" s="7">
        <f>+'[1]PAS FUNCIONARIO'!$G$63*14</f>
        <v>16628.5</v>
      </c>
      <c r="K24" s="7">
        <f>'[1]PAS FUNCIONARIO'!$D$10*2</f>
        <v>1485.4</v>
      </c>
      <c r="L24" s="6">
        <f>SUM(H24:K24)</f>
        <v>44647.86</v>
      </c>
      <c r="R24" s="42"/>
    </row>
    <row r="25" spans="2:18" ht="15" customHeight="1" thickTop="1" thickBot="1" x14ac:dyDescent="0.25">
      <c r="B25" s="10" t="s">
        <v>111</v>
      </c>
      <c r="C25" s="9"/>
      <c r="D25" s="9"/>
      <c r="E25" s="9"/>
      <c r="F25" s="8"/>
      <c r="G25" s="48">
        <v>27</v>
      </c>
      <c r="H25" s="7">
        <f>'[1]PAS FUNCIONARIO'!$C$10*12</f>
        <v>14442.72</v>
      </c>
      <c r="I25" s="7">
        <f>'[1]PAS FUNCIONARIO'!$D$25+'[1]PAS FUNCIONARIO'!$I$25</f>
        <v>12091.24</v>
      </c>
      <c r="J25" s="7">
        <f>+'[1]PAS FUNCIONARIO'!$G$64*14</f>
        <v>16628.5</v>
      </c>
      <c r="K25" s="7">
        <f>'[1]PAS FUNCIONARIO'!$D$10*2</f>
        <v>1485.4</v>
      </c>
      <c r="L25" s="6">
        <f>SUM(H25:K25)</f>
        <v>44647.86</v>
      </c>
      <c r="R25" s="42"/>
    </row>
    <row r="26" spans="2:18" ht="15" customHeight="1" thickTop="1" thickBot="1" x14ac:dyDescent="0.25">
      <c r="B26" s="10" t="s">
        <v>122</v>
      </c>
      <c r="C26" s="9"/>
      <c r="D26" s="9"/>
      <c r="E26" s="9"/>
      <c r="F26" s="8"/>
      <c r="G26" s="48">
        <v>26</v>
      </c>
      <c r="H26" s="7">
        <f>'[1]PAS FUNCIONARIO'!$C$10*12</f>
        <v>14442.72</v>
      </c>
      <c r="I26" s="7">
        <f>'[1]PAS FUNCIONARIO'!$D$26+'[1]PAS FUNCIONARIO'!$I$26</f>
        <v>10608.08</v>
      </c>
      <c r="J26" s="7">
        <f>+'[1]PAS FUNCIONARIO'!$G$54*14</f>
        <v>25813.059999999998</v>
      </c>
      <c r="K26" s="7">
        <f>'[1]PAS FUNCIONARIO'!$D$10*2</f>
        <v>1485.4</v>
      </c>
      <c r="L26" s="6">
        <f>SUM(H26:K26)</f>
        <v>52349.26</v>
      </c>
      <c r="R26" s="42"/>
    </row>
    <row r="27" spans="2:18" ht="15" customHeight="1" thickTop="1" thickBot="1" x14ac:dyDescent="0.25">
      <c r="B27" s="10" t="s">
        <v>111</v>
      </c>
      <c r="C27" s="9"/>
      <c r="D27" s="9"/>
      <c r="E27" s="9"/>
      <c r="F27" s="8"/>
      <c r="G27" s="48">
        <v>26</v>
      </c>
      <c r="H27" s="7">
        <f>'[1]PAS FUNCIONARIO'!$C$10*12</f>
        <v>14442.72</v>
      </c>
      <c r="I27" s="7">
        <f>'[1]PAS FUNCIONARIO'!$D$26+'[1]PAS FUNCIONARIO'!$I$26</f>
        <v>10608.08</v>
      </c>
      <c r="J27" s="7">
        <f>+'[1]PAS FUNCIONARIO'!$G$65*14</f>
        <v>16628.5</v>
      </c>
      <c r="K27" s="7">
        <f>'[1]PAS FUNCIONARIO'!$D$10*2</f>
        <v>1485.4</v>
      </c>
      <c r="L27" s="6">
        <f>SUM(H27:K27)</f>
        <v>43164.700000000004</v>
      </c>
      <c r="R27" s="42"/>
    </row>
    <row r="28" spans="2:18" ht="15" customHeight="1" thickTop="1" thickBot="1" x14ac:dyDescent="0.25">
      <c r="B28" s="10" t="s">
        <v>121</v>
      </c>
      <c r="C28" s="9"/>
      <c r="D28" s="9"/>
      <c r="E28" s="9"/>
      <c r="F28" s="8"/>
      <c r="G28" s="48">
        <v>27</v>
      </c>
      <c r="H28" s="7">
        <f>'[1]PAS FUNCIONARIO'!$C$10*12</f>
        <v>14442.72</v>
      </c>
      <c r="I28" s="7">
        <f>'[1]PAS FUNCIONARIO'!$D$25+'[1]PAS FUNCIONARIO'!$I$25</f>
        <v>12091.24</v>
      </c>
      <c r="J28" s="7">
        <f>+'[1]PAS FUNCIONARIO'!$G$62*14</f>
        <v>18009.039999999997</v>
      </c>
      <c r="K28" s="7">
        <f>'[1]PAS FUNCIONARIO'!$D$10*2</f>
        <v>1485.4</v>
      </c>
      <c r="L28" s="6">
        <f>SUM(H28:K28)</f>
        <v>46028.4</v>
      </c>
      <c r="R28" s="42"/>
    </row>
    <row r="29" spans="2:18" ht="15" customHeight="1" thickTop="1" thickBot="1" x14ac:dyDescent="0.25">
      <c r="B29" s="10" t="s">
        <v>108</v>
      </c>
      <c r="C29" s="9"/>
      <c r="D29" s="9"/>
      <c r="E29" s="9"/>
      <c r="F29" s="8"/>
      <c r="G29" s="48">
        <v>25</v>
      </c>
      <c r="H29" s="7">
        <f>'[1]PAS FUNCIONARIO'!$C$10*12</f>
        <v>14442.72</v>
      </c>
      <c r="I29" s="7">
        <f>'[1]PAS FUNCIONARIO'!$D$27+'[1]PAS FUNCIONARIO'!$I$27</f>
        <v>9411.64</v>
      </c>
      <c r="J29" s="7">
        <f>+'[1]PAS FUNCIONARIO'!$G$66*14</f>
        <v>13303.08</v>
      </c>
      <c r="K29" s="7">
        <f>'[1]PAS FUNCIONARIO'!$D$10*2</f>
        <v>1485.4</v>
      </c>
      <c r="L29" s="6">
        <f>SUM(H29:K29)</f>
        <v>38642.840000000004</v>
      </c>
      <c r="R29" s="42"/>
    </row>
    <row r="30" spans="2:18" ht="15" customHeight="1" thickTop="1" thickBot="1" x14ac:dyDescent="0.25">
      <c r="B30" s="10" t="s">
        <v>120</v>
      </c>
      <c r="C30" s="9"/>
      <c r="D30" s="9"/>
      <c r="E30" s="9"/>
      <c r="F30" s="8"/>
      <c r="G30" s="48">
        <v>25</v>
      </c>
      <c r="H30" s="7">
        <f>'[1]PAS FUNCIONARIO'!$C$10*12</f>
        <v>14442.72</v>
      </c>
      <c r="I30" s="7">
        <f>'[1]PAS FUNCIONARIO'!$D$27+'[1]PAS FUNCIONARIO'!$I$27</f>
        <v>9411.64</v>
      </c>
      <c r="J30" s="7">
        <f>+'[1]PAS FUNCIONARIO'!$G$67*14</f>
        <v>13303.08</v>
      </c>
      <c r="K30" s="7">
        <f>'[1]PAS FUNCIONARIO'!$D$10*2</f>
        <v>1485.4</v>
      </c>
      <c r="L30" s="6">
        <f>SUM(H30:K30)</f>
        <v>38642.840000000004</v>
      </c>
      <c r="R30" s="42"/>
    </row>
    <row r="31" spans="2:18" ht="15" customHeight="1" thickTop="1" thickBot="1" x14ac:dyDescent="0.25">
      <c r="B31" s="10" t="s">
        <v>119</v>
      </c>
      <c r="C31" s="9"/>
      <c r="D31" s="9"/>
      <c r="E31" s="9"/>
      <c r="F31" s="8"/>
      <c r="G31" s="48">
        <v>25</v>
      </c>
      <c r="H31" s="7">
        <f>'[1]PAS FUNCIONARIO'!$C$10*12</f>
        <v>14442.72</v>
      </c>
      <c r="I31" s="7">
        <f>'[1]PAS FUNCIONARIO'!$D$27+'[1]PAS FUNCIONARIO'!$I$27</f>
        <v>9411.64</v>
      </c>
      <c r="J31" s="7">
        <f>+'[1]PAS FUNCIONARIO'!$G$68*14</f>
        <v>13303.08</v>
      </c>
      <c r="K31" s="7">
        <f>'[1]PAS FUNCIONARIO'!$D$10*2</f>
        <v>1485.4</v>
      </c>
      <c r="L31" s="6">
        <f>SUM(H31:K31)</f>
        <v>38642.840000000004</v>
      </c>
    </row>
    <row r="32" spans="2:18" ht="15" customHeight="1" thickTop="1" thickBot="1" x14ac:dyDescent="0.25">
      <c r="B32" s="51" t="s">
        <v>118</v>
      </c>
      <c r="C32" s="50"/>
      <c r="D32" s="50"/>
      <c r="E32" s="50"/>
      <c r="F32" s="49"/>
      <c r="G32" s="48">
        <v>25</v>
      </c>
      <c r="H32" s="7">
        <f>'[1]PAS FUNCIONARIO'!$C$10*12</f>
        <v>14442.72</v>
      </c>
      <c r="I32" s="7">
        <f>'[1]PAS FUNCIONARIO'!$D$27+'[1]PAS FUNCIONARIO'!$I$27</f>
        <v>9411.64</v>
      </c>
      <c r="J32" s="7">
        <f>+'[1]PAS FUNCIONARIO'!$G$69*14</f>
        <v>13303.08</v>
      </c>
      <c r="K32" s="7">
        <f>'[1]PAS FUNCIONARIO'!$D$10*2</f>
        <v>1485.4</v>
      </c>
      <c r="L32" s="6">
        <f>SUM(H32:K32)</f>
        <v>38642.840000000004</v>
      </c>
      <c r="R32" s="42"/>
    </row>
    <row r="33" spans="2:18" ht="15" customHeight="1" thickTop="1" thickBot="1" x14ac:dyDescent="0.25">
      <c r="B33" s="10" t="s">
        <v>109</v>
      </c>
      <c r="C33" s="9"/>
      <c r="D33" s="9"/>
      <c r="E33" s="9"/>
      <c r="F33" s="8"/>
      <c r="G33" s="48">
        <v>25</v>
      </c>
      <c r="H33" s="7">
        <f>'[1]PAS FUNCIONARIO'!$C$10*12</f>
        <v>14442.72</v>
      </c>
      <c r="I33" s="7">
        <f>'[1]PAS FUNCIONARIO'!$D$27+'[1]PAS FUNCIONARIO'!$I$27</f>
        <v>9411.64</v>
      </c>
      <c r="J33" s="7">
        <f>+'[1]PAS FUNCIONARIO'!$G$70*14</f>
        <v>13303.08</v>
      </c>
      <c r="K33" s="7">
        <f>'[1]PAS FUNCIONARIO'!$D$10*2</f>
        <v>1485.4</v>
      </c>
      <c r="L33" s="6">
        <f>SUM(H33:K33)</f>
        <v>38642.840000000004</v>
      </c>
      <c r="R33" s="42"/>
    </row>
    <row r="34" spans="2:18" ht="14.25" thickTop="1" thickBot="1" x14ac:dyDescent="0.25">
      <c r="B34" s="10" t="s">
        <v>106</v>
      </c>
      <c r="C34" s="9"/>
      <c r="D34" s="9"/>
      <c r="E34" s="9"/>
      <c r="F34" s="8"/>
      <c r="G34" s="48">
        <v>23</v>
      </c>
      <c r="H34" s="7">
        <f>'[1]PAS FUNCIONARIO'!$C$10*12</f>
        <v>14442.72</v>
      </c>
      <c r="I34" s="7">
        <f>'[1]PAS FUNCIONARIO'!$D$29+'[1]PAS FUNCIONARIO'!$I$29</f>
        <v>8301.86</v>
      </c>
      <c r="J34" s="7">
        <f>+'[1]PAS FUNCIONARIO'!$G$72*14</f>
        <v>10115.980000000001</v>
      </c>
      <c r="K34" s="7">
        <f>'[1]PAS FUNCIONARIO'!$D$10*2</f>
        <v>1485.4</v>
      </c>
      <c r="L34" s="6">
        <f>SUM(H34:K34)</f>
        <v>34345.960000000006</v>
      </c>
      <c r="R34" s="42"/>
    </row>
    <row r="35" spans="2:18" ht="14.25" thickTop="1" thickBot="1" x14ac:dyDescent="0.25">
      <c r="B35" s="47" t="s">
        <v>117</v>
      </c>
      <c r="C35" s="46"/>
      <c r="D35" s="46"/>
      <c r="E35" s="46"/>
      <c r="F35" s="45"/>
      <c r="G35" s="44">
        <v>22</v>
      </c>
      <c r="H35" s="43">
        <f>'[1]PAS FUNCIONARIO'!$C$10*12</f>
        <v>14442.72</v>
      </c>
      <c r="I35" s="2">
        <f>'[1]PAS FUNCIONARIO'!$D$30+'[1]PAS FUNCIONARIO'!$I$30</f>
        <v>7746.1999999999989</v>
      </c>
      <c r="J35" s="2">
        <f>+'[1]PAS FUNCIONARIO'!$G$73*14</f>
        <v>10115.980000000001</v>
      </c>
      <c r="K35" s="2">
        <f>'[1]PAS FUNCIONARIO'!$D$10*2</f>
        <v>1485.4</v>
      </c>
      <c r="L35" s="1">
        <f>SUM(H35:K35)</f>
        <v>33790.300000000003</v>
      </c>
      <c r="R35" s="42"/>
    </row>
    <row r="36" spans="2:18" ht="20.100000000000001" customHeight="1" thickTop="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8" ht="20.100000000000001" customHeight="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8" ht="15" customHeight="1" thickBot="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8" ht="20.100000000000001" customHeight="1" thickTop="1" x14ac:dyDescent="0.2">
      <c r="B39" s="24" t="s">
        <v>116</v>
      </c>
      <c r="C39" s="23"/>
      <c r="D39" s="23"/>
      <c r="E39" s="23"/>
      <c r="F39" s="22"/>
      <c r="G39" s="33" t="s">
        <v>84</v>
      </c>
      <c r="H39" s="21" t="s">
        <v>9</v>
      </c>
      <c r="I39" s="20" t="s">
        <v>83</v>
      </c>
      <c r="J39" s="20" t="s">
        <v>82</v>
      </c>
      <c r="K39" s="32" t="s">
        <v>81</v>
      </c>
      <c r="L39" s="31" t="s">
        <v>6</v>
      </c>
    </row>
    <row r="40" spans="2:18" ht="20.100000000000001" customHeight="1" thickBot="1" x14ac:dyDescent="0.25">
      <c r="B40" s="17"/>
      <c r="C40" s="16"/>
      <c r="D40" s="16"/>
      <c r="E40" s="16"/>
      <c r="F40" s="15"/>
      <c r="G40" s="30"/>
      <c r="H40" s="14" t="s">
        <v>4</v>
      </c>
      <c r="I40" s="13" t="s">
        <v>80</v>
      </c>
      <c r="J40" s="13" t="s">
        <v>80</v>
      </c>
      <c r="K40" s="29"/>
      <c r="L40" s="28" t="s">
        <v>3</v>
      </c>
    </row>
    <row r="41" spans="2:18" ht="15" customHeight="1" thickTop="1" thickBot="1" x14ac:dyDescent="0.25">
      <c r="B41" s="10" t="s">
        <v>115</v>
      </c>
      <c r="C41" s="9"/>
      <c r="D41" s="9"/>
      <c r="E41" s="9"/>
      <c r="F41" s="8"/>
      <c r="G41" s="41" t="s">
        <v>113</v>
      </c>
      <c r="H41" s="7">
        <f>'[1]PAS FUNCIONARIO'!$C$11*12</f>
        <v>12488.28</v>
      </c>
      <c r="I41" s="7">
        <f>'[1]PAS FUNCIONARIO'!$D$26+'[1]PAS FUNCIONARIO'!$I$26</f>
        <v>10608.08</v>
      </c>
      <c r="J41" s="7">
        <f>+'[1]PAS FUNCIONARIO'!$G$54*14</f>
        <v>25813.059999999998</v>
      </c>
      <c r="K41" s="7">
        <f>'[1]PAS FUNCIONARIO'!$D$11*2</f>
        <v>1518</v>
      </c>
      <c r="L41" s="6">
        <f>SUM(H41:K41)</f>
        <v>50427.42</v>
      </c>
    </row>
    <row r="42" spans="2:18" ht="15" customHeight="1" thickTop="1" thickBot="1" x14ac:dyDescent="0.25">
      <c r="B42" s="10" t="s">
        <v>114</v>
      </c>
      <c r="C42" s="9"/>
      <c r="D42" s="9"/>
      <c r="E42" s="9"/>
      <c r="F42" s="8"/>
      <c r="G42" s="41" t="s">
        <v>113</v>
      </c>
      <c r="H42" s="7">
        <f>'[1]PAS FUNCIONARIO'!$C$11*12</f>
        <v>12488.28</v>
      </c>
      <c r="I42" s="7">
        <f>'[1]PAS FUNCIONARIO'!$D$26+'[1]PAS FUNCIONARIO'!$I$26</f>
        <v>10608.08</v>
      </c>
      <c r="J42" s="7">
        <f>+'[1]PAS FUNCIONARIO'!$G$60*14</f>
        <v>18647.16</v>
      </c>
      <c r="K42" s="7">
        <f>'[1]PAS FUNCIONARIO'!$D$11*2</f>
        <v>1518</v>
      </c>
      <c r="L42" s="6">
        <f>SUM(H42:K42)</f>
        <v>43261.520000000004</v>
      </c>
    </row>
    <row r="43" spans="2:18" ht="15" customHeight="1" thickTop="1" thickBot="1" x14ac:dyDescent="0.25">
      <c r="B43" s="10" t="s">
        <v>112</v>
      </c>
      <c r="C43" s="9"/>
      <c r="D43" s="9"/>
      <c r="E43" s="9"/>
      <c r="F43" s="8"/>
      <c r="G43" s="34">
        <v>26</v>
      </c>
      <c r="H43" s="7">
        <f>'[1]PAS FUNCIONARIO'!$C$11*12</f>
        <v>12488.28</v>
      </c>
      <c r="I43" s="7">
        <f>'[1]PAS FUNCIONARIO'!$D$26+'[1]PAS FUNCIONARIO'!$I$26</f>
        <v>10608.08</v>
      </c>
      <c r="J43" s="7">
        <f>+'[1]PAS FUNCIONARIO'!$G$62*14</f>
        <v>18009.039999999997</v>
      </c>
      <c r="K43" s="7">
        <f>'[1]PAS FUNCIONARIO'!$D$11*2</f>
        <v>1518</v>
      </c>
      <c r="L43" s="6">
        <f>SUM(H43:K43)</f>
        <v>42623.399999999994</v>
      </c>
    </row>
    <row r="44" spans="2:18" ht="15" customHeight="1" thickTop="1" thickBot="1" x14ac:dyDescent="0.25">
      <c r="B44" s="10" t="s">
        <v>111</v>
      </c>
      <c r="C44" s="9"/>
      <c r="D44" s="9"/>
      <c r="E44" s="9"/>
      <c r="F44" s="8"/>
      <c r="G44" s="34">
        <v>26</v>
      </c>
      <c r="H44" s="7">
        <f>'[1]PAS FUNCIONARIO'!$C$11*12</f>
        <v>12488.28</v>
      </c>
      <c r="I44" s="7">
        <f>'[1]PAS FUNCIONARIO'!$D$26+'[1]PAS FUNCIONARIO'!$I$26</f>
        <v>10608.08</v>
      </c>
      <c r="J44" s="7">
        <f>+'[1]PAS FUNCIONARIO'!$G$65*14</f>
        <v>16628.5</v>
      </c>
      <c r="K44" s="7">
        <f>'[1]PAS FUNCIONARIO'!$D$11*2</f>
        <v>1518</v>
      </c>
      <c r="L44" s="6">
        <f>SUM(H44:K44)</f>
        <v>41242.86</v>
      </c>
    </row>
    <row r="45" spans="2:18" ht="15" customHeight="1" thickTop="1" thickBot="1" x14ac:dyDescent="0.25">
      <c r="B45" s="10" t="s">
        <v>110</v>
      </c>
      <c r="C45" s="9"/>
      <c r="D45" s="9"/>
      <c r="E45" s="9"/>
      <c r="F45" s="8"/>
      <c r="G45" s="34">
        <v>25</v>
      </c>
      <c r="H45" s="7">
        <f>'[1]PAS FUNCIONARIO'!$C$11*12</f>
        <v>12488.28</v>
      </c>
      <c r="I45" s="7">
        <f>'[1]PAS FUNCIONARIO'!$D$27+'[1]PAS FUNCIONARIO'!$I$27</f>
        <v>9411.64</v>
      </c>
      <c r="J45" s="7">
        <f>+'[1]PAS FUNCIONARIO'!$G$69*14</f>
        <v>13303.08</v>
      </c>
      <c r="K45" s="7">
        <f>'[1]PAS FUNCIONARIO'!$D$11*2</f>
        <v>1518</v>
      </c>
      <c r="L45" s="6">
        <f>SUM(H45:K45)</f>
        <v>36721</v>
      </c>
    </row>
    <row r="46" spans="2:18" ht="15" customHeight="1" thickTop="1" thickBot="1" x14ac:dyDescent="0.25">
      <c r="B46" s="10" t="s">
        <v>109</v>
      </c>
      <c r="C46" s="9"/>
      <c r="D46" s="9"/>
      <c r="E46" s="9"/>
      <c r="F46" s="8"/>
      <c r="G46" s="34">
        <v>25</v>
      </c>
      <c r="H46" s="7">
        <f>'[1]PAS FUNCIONARIO'!$C$11*12</f>
        <v>12488.28</v>
      </c>
      <c r="I46" s="7">
        <f>'[1]PAS FUNCIONARIO'!$D$27+'[1]PAS FUNCIONARIO'!$I$27</f>
        <v>9411.64</v>
      </c>
      <c r="J46" s="7">
        <f>+'[1]PAS FUNCIONARIO'!$G$70*14</f>
        <v>13303.08</v>
      </c>
      <c r="K46" s="7">
        <f>'[1]PAS FUNCIONARIO'!$D$11*2</f>
        <v>1518</v>
      </c>
      <c r="L46" s="6">
        <f>SUM(H46:K46)</f>
        <v>36721</v>
      </c>
    </row>
    <row r="47" spans="2:18" ht="15" customHeight="1" thickTop="1" thickBot="1" x14ac:dyDescent="0.25">
      <c r="B47" s="10" t="s">
        <v>108</v>
      </c>
      <c r="C47" s="9"/>
      <c r="D47" s="9"/>
      <c r="E47" s="9"/>
      <c r="F47" s="8"/>
      <c r="G47" s="34">
        <v>25</v>
      </c>
      <c r="H47" s="7">
        <f>'[1]PAS FUNCIONARIO'!$C$11*12</f>
        <v>12488.28</v>
      </c>
      <c r="I47" s="7">
        <f>'[1]PAS FUNCIONARIO'!$D$27+'[1]PAS FUNCIONARIO'!$I$27</f>
        <v>9411.64</v>
      </c>
      <c r="J47" s="7">
        <f>+'[1]PAS FUNCIONARIO'!$G$66*14</f>
        <v>13303.08</v>
      </c>
      <c r="K47" s="7">
        <f>'[1]PAS FUNCIONARIO'!$D$11*2</f>
        <v>1518</v>
      </c>
      <c r="L47" s="6">
        <f>SUM(H47:K47)</f>
        <v>36721</v>
      </c>
    </row>
    <row r="48" spans="2:18" ht="15" customHeight="1" thickTop="1" thickBot="1" x14ac:dyDescent="0.25">
      <c r="B48" s="10" t="s">
        <v>107</v>
      </c>
      <c r="C48" s="9"/>
      <c r="D48" s="9"/>
      <c r="E48" s="9"/>
      <c r="F48" s="8"/>
      <c r="G48" s="34">
        <v>25</v>
      </c>
      <c r="H48" s="7">
        <f>'[1]PAS FUNCIONARIO'!$C$11*12</f>
        <v>12488.28</v>
      </c>
      <c r="I48" s="7">
        <f>'[1]PAS FUNCIONARIO'!$D$27+'[1]PAS FUNCIONARIO'!$I$27</f>
        <v>9411.64</v>
      </c>
      <c r="J48" s="7">
        <f>+'[1]PAS FUNCIONARIO'!$G$80*14</f>
        <v>13303.08</v>
      </c>
      <c r="K48" s="7">
        <f>'[1]PAS FUNCIONARIO'!$D$11*2</f>
        <v>1518</v>
      </c>
      <c r="L48" s="6">
        <f>SUM(H48:K48)</f>
        <v>36721</v>
      </c>
    </row>
    <row r="49" spans="2:12" ht="15" customHeight="1" thickTop="1" thickBot="1" x14ac:dyDescent="0.25">
      <c r="B49" s="10" t="s">
        <v>106</v>
      </c>
      <c r="C49" s="9"/>
      <c r="D49" s="9"/>
      <c r="E49" s="9"/>
      <c r="F49" s="8"/>
      <c r="G49" s="34">
        <v>23</v>
      </c>
      <c r="H49" s="7">
        <f>'[1]PAS FUNCIONARIO'!$C$11*12</f>
        <v>12488.28</v>
      </c>
      <c r="I49" s="7">
        <f>'[1]PAS FUNCIONARIO'!$D$29+'[1]PAS FUNCIONARIO'!$I$29</f>
        <v>8301.86</v>
      </c>
      <c r="J49" s="7">
        <f>+'[1]PAS FUNCIONARIO'!$G$72*14</f>
        <v>10115.980000000001</v>
      </c>
      <c r="K49" s="7">
        <f>'[1]PAS FUNCIONARIO'!$D$11*2</f>
        <v>1518</v>
      </c>
      <c r="L49" s="6">
        <f>SUM(H49:K49)</f>
        <v>32424.120000000003</v>
      </c>
    </row>
    <row r="50" spans="2:12" ht="15" customHeight="1" thickTop="1" thickBot="1" x14ac:dyDescent="0.25">
      <c r="B50" s="10" t="s">
        <v>105</v>
      </c>
      <c r="C50" s="9"/>
      <c r="D50" s="9"/>
      <c r="E50" s="9"/>
      <c r="F50" s="8"/>
      <c r="G50" s="34">
        <v>23</v>
      </c>
      <c r="H50" s="7">
        <f>'[1]PAS FUNCIONARIO'!$C$11*12</f>
        <v>12488.28</v>
      </c>
      <c r="I50" s="7">
        <f>'[1]PAS FUNCIONARIO'!$D$29+'[1]PAS FUNCIONARIO'!$I$29</f>
        <v>8301.86</v>
      </c>
      <c r="J50" s="7">
        <f>+'[1]PAS FUNCIONARIO'!$G$74*14</f>
        <v>10115.980000000001</v>
      </c>
      <c r="K50" s="7">
        <f>'[1]PAS FUNCIONARIO'!$D$11*2</f>
        <v>1518</v>
      </c>
      <c r="L50" s="6">
        <f>SUM(H50:K50)</f>
        <v>32424.120000000003</v>
      </c>
    </row>
    <row r="51" spans="2:12" ht="15" customHeight="1" thickTop="1" thickBot="1" x14ac:dyDescent="0.25">
      <c r="B51" s="10" t="s">
        <v>104</v>
      </c>
      <c r="C51" s="9"/>
      <c r="D51" s="9"/>
      <c r="E51" s="9"/>
      <c r="F51" s="8"/>
      <c r="G51" s="34">
        <v>23</v>
      </c>
      <c r="H51" s="7">
        <f>'[1]PAS FUNCIONARIO'!$C$11*12</f>
        <v>12488.28</v>
      </c>
      <c r="I51" s="7">
        <f>'[1]PAS FUNCIONARIO'!$D$29+'[1]PAS FUNCIONARIO'!$I$29</f>
        <v>8301.86</v>
      </c>
      <c r="J51" s="7">
        <f>+'[1]PAS FUNCIONARIO'!$G$84*14</f>
        <v>10115.980000000001</v>
      </c>
      <c r="K51" s="7">
        <f>'[1]PAS FUNCIONARIO'!$D$11*2</f>
        <v>1518</v>
      </c>
      <c r="L51" s="6">
        <f>SUM(H51:K51)</f>
        <v>32424.120000000003</v>
      </c>
    </row>
    <row r="52" spans="2:12" ht="15" customHeight="1" thickTop="1" thickBot="1" x14ac:dyDescent="0.25">
      <c r="B52" s="10" t="s">
        <v>98</v>
      </c>
      <c r="C52" s="9"/>
      <c r="D52" s="9"/>
      <c r="E52" s="9"/>
      <c r="F52" s="8"/>
      <c r="G52" s="34">
        <v>23</v>
      </c>
      <c r="H52" s="7">
        <f>'[1]PAS FUNCIONARIO'!$C$11*12</f>
        <v>12488.28</v>
      </c>
      <c r="I52" s="7">
        <f>'[1]PAS FUNCIONARIO'!$D$29+'[1]PAS FUNCIONARIO'!$I$29</f>
        <v>8301.86</v>
      </c>
      <c r="J52" s="7">
        <f>+'[1]PAS FUNCIONARIO'!$G$75*14</f>
        <v>10115.980000000001</v>
      </c>
      <c r="K52" s="7">
        <f>'[1]PAS FUNCIONARIO'!$D$11*2</f>
        <v>1518</v>
      </c>
      <c r="L52" s="6">
        <f>SUM(H52:K52)</f>
        <v>32424.120000000003</v>
      </c>
    </row>
    <row r="53" spans="2:12" ht="15" customHeight="1" thickTop="1" thickBot="1" x14ac:dyDescent="0.25">
      <c r="B53" s="10" t="s">
        <v>98</v>
      </c>
      <c r="C53" s="9"/>
      <c r="D53" s="9"/>
      <c r="E53" s="9"/>
      <c r="F53" s="8"/>
      <c r="G53" s="34">
        <v>22</v>
      </c>
      <c r="H53" s="7">
        <f>'[1]PAS FUNCIONARIO'!$C$11*12</f>
        <v>12488.28</v>
      </c>
      <c r="I53" s="7">
        <f>'[1]PAS FUNCIONARIO'!$D$30+'[1]PAS FUNCIONARIO'!$I$30</f>
        <v>7746.1999999999989</v>
      </c>
      <c r="J53" s="7">
        <f>+'[1]PAS FUNCIONARIO'!$G$76*14</f>
        <v>10115.980000000001</v>
      </c>
      <c r="K53" s="7">
        <f>'[1]PAS FUNCIONARIO'!$D$11*2</f>
        <v>1518</v>
      </c>
      <c r="L53" s="6">
        <f>SUM(H53:K53)</f>
        <v>31868.46</v>
      </c>
    </row>
    <row r="54" spans="2:12" ht="15" customHeight="1" thickTop="1" thickBot="1" x14ac:dyDescent="0.25">
      <c r="B54" s="10" t="s">
        <v>103</v>
      </c>
      <c r="C54" s="9"/>
      <c r="D54" s="9"/>
      <c r="E54" s="9"/>
      <c r="F54" s="8"/>
      <c r="G54" s="34">
        <v>22</v>
      </c>
      <c r="H54" s="7">
        <f>'[1]PAS FUNCIONARIO'!$C$11*12</f>
        <v>12488.28</v>
      </c>
      <c r="I54" s="7">
        <f>'[1]PAS FUNCIONARIO'!$D$30+'[1]PAS FUNCIONARIO'!$I$30</f>
        <v>7746.1999999999989</v>
      </c>
      <c r="J54" s="7">
        <f>+'[1]PAS FUNCIONARIO'!$G$78*14</f>
        <v>9238.18</v>
      </c>
      <c r="K54" s="7">
        <f>'[1]PAS FUNCIONARIO'!$D$11*2</f>
        <v>1518</v>
      </c>
      <c r="L54" s="6">
        <f>SUM(H54:K54)</f>
        <v>30990.66</v>
      </c>
    </row>
    <row r="55" spans="2:12" ht="15" customHeight="1" thickTop="1" thickBot="1" x14ac:dyDescent="0.25">
      <c r="B55" s="10" t="s">
        <v>102</v>
      </c>
      <c r="C55" s="9"/>
      <c r="D55" s="9"/>
      <c r="E55" s="9"/>
      <c r="F55" s="8"/>
      <c r="G55" s="34">
        <v>22</v>
      </c>
      <c r="H55" s="7">
        <f>'[1]PAS FUNCIONARIO'!$C$11*12</f>
        <v>12488.28</v>
      </c>
      <c r="I55" s="7">
        <f>'[1]PAS FUNCIONARIO'!$D$30+'[1]PAS FUNCIONARIO'!$I$30</f>
        <v>7746.1999999999989</v>
      </c>
      <c r="J55" s="7">
        <f>+'[1]PAS FUNCIONARIO'!$G$79*14</f>
        <v>9238.18</v>
      </c>
      <c r="K55" s="7">
        <f>'[1]PAS FUNCIONARIO'!$D$11*2</f>
        <v>1518</v>
      </c>
      <c r="L55" s="6">
        <f>SUM(H55:K55)</f>
        <v>30990.66</v>
      </c>
    </row>
    <row r="56" spans="2:12" ht="15" customHeight="1" thickTop="1" thickBot="1" x14ac:dyDescent="0.25">
      <c r="B56" s="10" t="s">
        <v>96</v>
      </c>
      <c r="C56" s="9"/>
      <c r="D56" s="9"/>
      <c r="E56" s="9"/>
      <c r="F56" s="8"/>
      <c r="G56" s="34">
        <v>21</v>
      </c>
      <c r="H56" s="7">
        <f>'[1]PAS FUNCIONARIO'!$C$11*12</f>
        <v>12488.28</v>
      </c>
      <c r="I56" s="7">
        <f>+'[1]PAS FUNCIONARIO'!$D$31+'[1]PAS FUNCIONARIO'!$I$31</f>
        <v>7191.9400000000005</v>
      </c>
      <c r="J56" s="7">
        <f>+'[1]PAS FUNCIONARIO'!$G$81*14</f>
        <v>8397.34</v>
      </c>
      <c r="K56" s="7">
        <f>'[1]PAS FUNCIONARIO'!$D$11*2</f>
        <v>1518</v>
      </c>
      <c r="L56" s="6">
        <f>SUM(H56:K56)</f>
        <v>29595.56</v>
      </c>
    </row>
    <row r="57" spans="2:12" ht="15" customHeight="1" thickTop="1" thickBot="1" x14ac:dyDescent="0.25">
      <c r="B57" s="10" t="s">
        <v>92</v>
      </c>
      <c r="C57" s="9"/>
      <c r="D57" s="9"/>
      <c r="E57" s="9"/>
      <c r="F57" s="8"/>
      <c r="G57" s="34">
        <v>20</v>
      </c>
      <c r="H57" s="7">
        <f>'[1]PAS FUNCIONARIO'!$C$11*12</f>
        <v>12488.28</v>
      </c>
      <c r="I57" s="7">
        <f>+'[1]PAS FUNCIONARIO'!$D$32+'[1]PAS FUNCIONARIO'!$I$32</f>
        <v>6680.66</v>
      </c>
      <c r="J57" s="7">
        <f>+'[1]PAS FUNCIONARIO'!$G$88*14</f>
        <v>8397.34</v>
      </c>
      <c r="K57" s="7">
        <f>'[1]PAS FUNCIONARIO'!$D$11*2</f>
        <v>1518</v>
      </c>
      <c r="L57" s="6">
        <f>SUM(H57:K57)</f>
        <v>29084.280000000002</v>
      </c>
    </row>
    <row r="58" spans="2:12" ht="15" customHeight="1" thickTop="1" thickBot="1" x14ac:dyDescent="0.25">
      <c r="B58" s="10" t="s">
        <v>101</v>
      </c>
      <c r="C58" s="9"/>
      <c r="D58" s="9"/>
      <c r="E58" s="9"/>
      <c r="F58" s="8"/>
      <c r="G58" s="34">
        <v>20</v>
      </c>
      <c r="H58" s="7">
        <f>'[1]PAS FUNCIONARIO'!$C$11*12</f>
        <v>12488.28</v>
      </c>
      <c r="I58" s="7">
        <f>+'[1]PAS FUNCIONARIO'!$D$32+'[1]PAS FUNCIONARIO'!$I$32</f>
        <v>6680.66</v>
      </c>
      <c r="J58" s="7">
        <f>+'[1]PAS FUNCIONARIO'!$G$82*14</f>
        <v>8397.34</v>
      </c>
      <c r="K58" s="7">
        <f>'[1]PAS FUNCIONARIO'!$D$11*2</f>
        <v>1518</v>
      </c>
      <c r="L58" s="6">
        <f>SUM(H58:K58)</f>
        <v>29084.280000000002</v>
      </c>
    </row>
    <row r="59" spans="2:12" ht="15" customHeight="1" thickTop="1" thickBot="1" x14ac:dyDescent="0.25">
      <c r="B59" s="10" t="s">
        <v>100</v>
      </c>
      <c r="C59" s="9"/>
      <c r="D59" s="9"/>
      <c r="E59" s="9"/>
      <c r="F59" s="8"/>
      <c r="G59" s="34">
        <v>20</v>
      </c>
      <c r="H59" s="7">
        <f>'[1]PAS FUNCIONARIO'!$C$11*12</f>
        <v>12488.28</v>
      </c>
      <c r="I59" s="7">
        <f>+'[1]PAS FUNCIONARIO'!$D$32+'[1]PAS FUNCIONARIO'!$I$32</f>
        <v>6680.66</v>
      </c>
      <c r="J59" s="7">
        <f>+'[1]PAS FUNCIONARIO'!$G$83*14</f>
        <v>8397.34</v>
      </c>
      <c r="K59" s="7">
        <f>'[1]PAS FUNCIONARIO'!$D$11*2</f>
        <v>1518</v>
      </c>
      <c r="L59" s="6">
        <f>SUM(H59:K59)</f>
        <v>29084.280000000002</v>
      </c>
    </row>
    <row r="60" spans="2:12" ht="15" customHeight="1" thickTop="1" thickBot="1" x14ac:dyDescent="0.25">
      <c r="B60" s="10" t="s">
        <v>94</v>
      </c>
      <c r="C60" s="9"/>
      <c r="D60" s="9"/>
      <c r="E60" s="9"/>
      <c r="F60" s="8"/>
      <c r="G60" s="34">
        <v>20</v>
      </c>
      <c r="H60" s="7">
        <f>'[1]PAS FUNCIONARIO'!$C$11*12</f>
        <v>12488.28</v>
      </c>
      <c r="I60" s="7">
        <f>+'[1]PAS FUNCIONARIO'!$D$32+'[1]PAS FUNCIONARIO'!$I$32</f>
        <v>6680.66</v>
      </c>
      <c r="J60" s="7">
        <f>+'[1]PAS FUNCIONARIO'!$G$86*14</f>
        <v>8397.34</v>
      </c>
      <c r="K60" s="7">
        <f>'[1]PAS FUNCIONARIO'!$D$11*2</f>
        <v>1518</v>
      </c>
      <c r="L60" s="6">
        <f>SUM(H60:K60)</f>
        <v>29084.280000000002</v>
      </c>
    </row>
    <row r="61" spans="2:12" ht="15" customHeight="1" thickTop="1" thickBot="1" x14ac:dyDescent="0.25">
      <c r="B61" s="40" t="s">
        <v>93</v>
      </c>
      <c r="C61" s="39"/>
      <c r="D61" s="39"/>
      <c r="E61" s="39"/>
      <c r="F61" s="38"/>
      <c r="G61" s="37">
        <v>20</v>
      </c>
      <c r="H61" s="2">
        <f>'[1]PAS FUNCIONARIO'!$C$11*12</f>
        <v>12488.28</v>
      </c>
      <c r="I61" s="2">
        <f>+'[1]PAS FUNCIONARIO'!$D$32+'[1]PAS FUNCIONARIO'!$I$32</f>
        <v>6680.66</v>
      </c>
      <c r="J61" s="2">
        <f>+'[1]PAS FUNCIONARIO'!$G$87*14</f>
        <v>8397.34</v>
      </c>
      <c r="K61" s="2">
        <f>'[1]PAS FUNCIONARIO'!$D$11*2</f>
        <v>1518</v>
      </c>
      <c r="L61" s="1">
        <f>SUM(H61:K61)</f>
        <v>29084.280000000002</v>
      </c>
    </row>
    <row r="62" spans="2:12" ht="15" customHeight="1" thickTop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2" ht="1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2" ht="15" customHeight="1" thickBot="1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ht="20.100000000000001" customHeight="1" thickTop="1" x14ac:dyDescent="0.2">
      <c r="B65" s="24" t="s">
        <v>99</v>
      </c>
      <c r="C65" s="23"/>
      <c r="D65" s="23"/>
      <c r="E65" s="23"/>
      <c r="F65" s="22"/>
      <c r="G65" s="33" t="s">
        <v>84</v>
      </c>
      <c r="H65" s="21" t="s">
        <v>9</v>
      </c>
      <c r="I65" s="20" t="s">
        <v>83</v>
      </c>
      <c r="J65" s="20" t="s">
        <v>82</v>
      </c>
      <c r="K65" s="32" t="s">
        <v>81</v>
      </c>
      <c r="L65" s="31" t="s">
        <v>6</v>
      </c>
    </row>
    <row r="66" spans="2:12" ht="20.100000000000001" customHeight="1" thickBot="1" x14ac:dyDescent="0.25">
      <c r="B66" s="17"/>
      <c r="C66" s="16"/>
      <c r="D66" s="16"/>
      <c r="E66" s="16"/>
      <c r="F66" s="15"/>
      <c r="G66" s="30"/>
      <c r="H66" s="14" t="s">
        <v>4</v>
      </c>
      <c r="I66" s="13" t="s">
        <v>80</v>
      </c>
      <c r="J66" s="13" t="s">
        <v>80</v>
      </c>
      <c r="K66" s="29"/>
      <c r="L66" s="28" t="s">
        <v>3</v>
      </c>
    </row>
    <row r="67" spans="2:12" ht="15" customHeight="1" thickTop="1" thickBot="1" x14ac:dyDescent="0.25">
      <c r="B67" s="10" t="s">
        <v>98</v>
      </c>
      <c r="C67" s="9"/>
      <c r="D67" s="9"/>
      <c r="E67" s="9"/>
      <c r="F67" s="8"/>
      <c r="G67" s="34">
        <v>22</v>
      </c>
      <c r="H67" s="7">
        <f>'[1]PAS FUNCIONARIO'!$C$12*12</f>
        <v>9376.68</v>
      </c>
      <c r="I67" s="7">
        <f>'[1]PAS FUNCIONARIO'!$D$30+'[1]PAS FUNCIONARIO'!$I$30</f>
        <v>7746.1999999999989</v>
      </c>
      <c r="J67" s="7">
        <f>+'[1]PAS FUNCIONARIO'!$G$76*14</f>
        <v>10115.980000000001</v>
      </c>
      <c r="K67" s="7">
        <f>+'[1]PAS FUNCIONARIO'!$D$12*2</f>
        <v>1350.7</v>
      </c>
      <c r="L67" s="6">
        <f>SUM(H67:K67)</f>
        <v>28589.56</v>
      </c>
    </row>
    <row r="68" spans="2:12" ht="15" customHeight="1" thickTop="1" thickBot="1" x14ac:dyDescent="0.25">
      <c r="B68" s="10" t="s">
        <v>97</v>
      </c>
      <c r="C68" s="9"/>
      <c r="D68" s="9"/>
      <c r="E68" s="9"/>
      <c r="F68" s="8"/>
      <c r="G68" s="34">
        <v>22</v>
      </c>
      <c r="H68" s="7">
        <f>'[1]PAS FUNCIONARIO'!$C$12*12</f>
        <v>9376.68</v>
      </c>
      <c r="I68" s="7">
        <f>'[1]PAS FUNCIONARIO'!$D$30+'[1]PAS FUNCIONARIO'!$I$30</f>
        <v>7746.1999999999989</v>
      </c>
      <c r="J68" s="7">
        <f>+'[1]PAS FUNCIONARIO'!$G$84*14</f>
        <v>10115.980000000001</v>
      </c>
      <c r="K68" s="7">
        <f>+'[1]PAS FUNCIONARIO'!$D$12*2</f>
        <v>1350.7</v>
      </c>
      <c r="L68" s="6">
        <f>SUM(H68:K68)</f>
        <v>28589.56</v>
      </c>
    </row>
    <row r="69" spans="2:12" ht="15" customHeight="1" thickTop="1" thickBot="1" x14ac:dyDescent="0.25">
      <c r="B69" s="10" t="s">
        <v>96</v>
      </c>
      <c r="C69" s="9"/>
      <c r="D69" s="9"/>
      <c r="E69" s="9"/>
      <c r="F69" s="8"/>
      <c r="G69" s="34">
        <v>21</v>
      </c>
      <c r="H69" s="7">
        <f>'[1]PAS FUNCIONARIO'!$C$12*12</f>
        <v>9376.68</v>
      </c>
      <c r="I69" s="7">
        <f>+'[1]PAS FUNCIONARIO'!$D$31+'[1]PAS FUNCIONARIO'!$I$31</f>
        <v>7191.9400000000005</v>
      </c>
      <c r="J69" s="7">
        <f>+'[1]PAS FUNCIONARIO'!$G$81*14</f>
        <v>8397.34</v>
      </c>
      <c r="K69" s="7">
        <f>+'[1]PAS FUNCIONARIO'!$D$12*2</f>
        <v>1350.7</v>
      </c>
      <c r="L69" s="6">
        <f>SUM(H69:K69)</f>
        <v>26316.660000000003</v>
      </c>
    </row>
    <row r="70" spans="2:12" ht="15" customHeight="1" thickTop="1" thickBot="1" x14ac:dyDescent="0.25">
      <c r="B70" s="10" t="s">
        <v>95</v>
      </c>
      <c r="C70" s="9"/>
      <c r="D70" s="9"/>
      <c r="E70" s="9"/>
      <c r="F70" s="8"/>
      <c r="G70" s="34">
        <v>20</v>
      </c>
      <c r="H70" s="7">
        <f>'[1]PAS FUNCIONARIO'!$C$12*12</f>
        <v>9376.68</v>
      </c>
      <c r="I70" s="7">
        <f>+'[1]PAS FUNCIONARIO'!$D$32+'[1]PAS FUNCIONARIO'!$I$32</f>
        <v>6680.66</v>
      </c>
      <c r="J70" s="7">
        <f>+'[1]PAS FUNCIONARIO'!$G$85*14</f>
        <v>7880.18</v>
      </c>
      <c r="K70" s="7">
        <f>+'[1]PAS FUNCIONARIO'!$D$12*2</f>
        <v>1350.7</v>
      </c>
      <c r="L70" s="6">
        <f>SUM(H70:K70)</f>
        <v>25288.22</v>
      </c>
    </row>
    <row r="71" spans="2:12" ht="15" customHeight="1" thickTop="1" thickBot="1" x14ac:dyDescent="0.25">
      <c r="B71" s="10" t="s">
        <v>94</v>
      </c>
      <c r="C71" s="9"/>
      <c r="D71" s="9"/>
      <c r="E71" s="9"/>
      <c r="F71" s="8"/>
      <c r="G71" s="34">
        <v>20</v>
      </c>
      <c r="H71" s="7">
        <f>'[1]PAS FUNCIONARIO'!$C$12*12</f>
        <v>9376.68</v>
      </c>
      <c r="I71" s="7">
        <f>+'[1]PAS FUNCIONARIO'!$D$32+'[1]PAS FUNCIONARIO'!$I$32</f>
        <v>6680.66</v>
      </c>
      <c r="J71" s="7">
        <f>+'[1]PAS FUNCIONARIO'!$G$86*14</f>
        <v>8397.34</v>
      </c>
      <c r="K71" s="7">
        <f>+'[1]PAS FUNCIONARIO'!$D$12*2</f>
        <v>1350.7</v>
      </c>
      <c r="L71" s="6">
        <f>SUM(H71:K71)</f>
        <v>25805.38</v>
      </c>
    </row>
    <row r="72" spans="2:12" ht="15" customHeight="1" thickTop="1" thickBot="1" x14ac:dyDescent="0.25">
      <c r="B72" s="10" t="s">
        <v>93</v>
      </c>
      <c r="C72" s="9"/>
      <c r="D72" s="9"/>
      <c r="E72" s="9"/>
      <c r="F72" s="8"/>
      <c r="G72" s="34">
        <v>20</v>
      </c>
      <c r="H72" s="7">
        <f>'[1]PAS FUNCIONARIO'!$C$12*12</f>
        <v>9376.68</v>
      </c>
      <c r="I72" s="7">
        <f>+'[1]PAS FUNCIONARIO'!$D$32+'[1]PAS FUNCIONARIO'!$I$32</f>
        <v>6680.66</v>
      </c>
      <c r="J72" s="7">
        <f>+'[1]PAS FUNCIONARIO'!$G$87*14</f>
        <v>8397.34</v>
      </c>
      <c r="K72" s="7">
        <f>+'[1]PAS FUNCIONARIO'!$D$12*2</f>
        <v>1350.7</v>
      </c>
      <c r="L72" s="6">
        <f>SUM(H72:K72)</f>
        <v>25805.38</v>
      </c>
    </row>
    <row r="73" spans="2:12" ht="15" customHeight="1" thickTop="1" thickBot="1" x14ac:dyDescent="0.25">
      <c r="B73" s="10" t="s">
        <v>92</v>
      </c>
      <c r="C73" s="9"/>
      <c r="D73" s="9"/>
      <c r="E73" s="9"/>
      <c r="F73" s="8"/>
      <c r="G73" s="34">
        <v>20</v>
      </c>
      <c r="H73" s="7">
        <f>'[1]PAS FUNCIONARIO'!$C$12*12</f>
        <v>9376.68</v>
      </c>
      <c r="I73" s="7">
        <f>+'[1]PAS FUNCIONARIO'!$D$32+'[1]PAS FUNCIONARIO'!$I$32</f>
        <v>6680.66</v>
      </c>
      <c r="J73" s="7">
        <f>+'[1]PAS FUNCIONARIO'!$G$88*14</f>
        <v>8397.34</v>
      </c>
      <c r="K73" s="7">
        <f>+'[1]PAS FUNCIONARIO'!$D$12*2</f>
        <v>1350.7</v>
      </c>
      <c r="L73" s="6">
        <f>SUM(H73:K73)</f>
        <v>25805.38</v>
      </c>
    </row>
    <row r="74" spans="2:12" ht="15" customHeight="1" thickTop="1" thickBot="1" x14ac:dyDescent="0.25">
      <c r="B74" s="10" t="s">
        <v>87</v>
      </c>
      <c r="C74" s="9"/>
      <c r="D74" s="9"/>
      <c r="E74" s="9"/>
      <c r="F74" s="8"/>
      <c r="G74" s="34">
        <v>18</v>
      </c>
      <c r="H74" s="7">
        <f>'[1]PAS FUNCIONARIO'!$C$12*12</f>
        <v>9376.68</v>
      </c>
      <c r="I74" s="7">
        <f>+'[1]PAS FUNCIONARIO'!$D$34+'[1]PAS FUNCIONARIO'!$I$34</f>
        <v>5998.44</v>
      </c>
      <c r="J74" s="7">
        <f>+'[1]PAS FUNCIONARIO'!$G$89*14</f>
        <v>6928.5999999999995</v>
      </c>
      <c r="K74" s="7">
        <f>+'[1]PAS FUNCIONARIO'!$D$12*2</f>
        <v>1350.7</v>
      </c>
      <c r="L74" s="6">
        <f>SUM(H74:K74)</f>
        <v>23654.42</v>
      </c>
    </row>
    <row r="75" spans="2:12" ht="15" customHeight="1" thickTop="1" thickBot="1" x14ac:dyDescent="0.25">
      <c r="B75" s="10" t="s">
        <v>91</v>
      </c>
      <c r="C75" s="9"/>
      <c r="D75" s="9"/>
      <c r="E75" s="9"/>
      <c r="F75" s="8"/>
      <c r="G75" s="36">
        <v>18</v>
      </c>
      <c r="H75" s="7">
        <f>'[1]PAS FUNCIONARIO'!$C$12*12</f>
        <v>9376.68</v>
      </c>
      <c r="I75" s="7">
        <f>+'[1]PAS FUNCIONARIO'!$D$34+'[1]PAS FUNCIONARIO'!$I$34</f>
        <v>5998.44</v>
      </c>
      <c r="J75" s="7">
        <f>+'[1]PAS FUNCIONARIO'!$G$90*14</f>
        <v>6928.5999999999995</v>
      </c>
      <c r="K75" s="7">
        <f>+'[1]PAS FUNCIONARIO'!$D$12*2</f>
        <v>1350.7</v>
      </c>
      <c r="L75" s="6">
        <f>SUM(H75:K75)</f>
        <v>23654.42</v>
      </c>
    </row>
    <row r="76" spans="2:12" ht="15" customHeight="1" thickTop="1" thickBot="1" x14ac:dyDescent="0.25">
      <c r="B76" s="5" t="s">
        <v>90</v>
      </c>
      <c r="C76" s="4"/>
      <c r="D76" s="4"/>
      <c r="E76" s="4"/>
      <c r="F76" s="3"/>
      <c r="G76" s="27">
        <v>17</v>
      </c>
      <c r="H76" s="2">
        <f>'[1]PAS FUNCIONARIO'!$C$12*12</f>
        <v>9376.68</v>
      </c>
      <c r="I76" s="2">
        <f>+'[1]PAS FUNCIONARIO'!$D$35+'[1]PAS FUNCIONARIO'!$I$35</f>
        <v>5657.12</v>
      </c>
      <c r="J76" s="2">
        <f>+'[1]PAS FUNCIONARIO'!$G$91*14</f>
        <v>5265.82</v>
      </c>
      <c r="K76" s="2">
        <f>+'[1]PAS FUNCIONARIO'!$D$12*2</f>
        <v>1350.7</v>
      </c>
      <c r="L76" s="1">
        <f>SUM(H76:K76)</f>
        <v>21650.32</v>
      </c>
    </row>
    <row r="77" spans="2:12" ht="15" customHeight="1" thickTop="1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2:12" x14ac:dyDescent="0.2">
      <c r="B78" s="35" t="s">
        <v>89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2:12" x14ac:dyDescent="0.2">
      <c r="B79" s="3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2:12" ht="13.5" thickBo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2:12" ht="20.100000000000001" customHeight="1" thickTop="1" x14ac:dyDescent="0.2">
      <c r="B81" s="24" t="s">
        <v>88</v>
      </c>
      <c r="C81" s="23"/>
      <c r="D81" s="23"/>
      <c r="E81" s="23"/>
      <c r="F81" s="22"/>
      <c r="G81" s="33" t="s">
        <v>84</v>
      </c>
      <c r="H81" s="21" t="s">
        <v>9</v>
      </c>
      <c r="I81" s="20" t="s">
        <v>83</v>
      </c>
      <c r="J81" s="20" t="s">
        <v>82</v>
      </c>
      <c r="K81" s="32" t="s">
        <v>81</v>
      </c>
      <c r="L81" s="31" t="s">
        <v>6</v>
      </c>
    </row>
    <row r="82" spans="2:12" ht="20.100000000000001" customHeight="1" thickBot="1" x14ac:dyDescent="0.25">
      <c r="B82" s="17"/>
      <c r="C82" s="16"/>
      <c r="D82" s="16"/>
      <c r="E82" s="16"/>
      <c r="F82" s="15"/>
      <c r="G82" s="30"/>
      <c r="H82" s="14" t="s">
        <v>4</v>
      </c>
      <c r="I82" s="13" t="s">
        <v>80</v>
      </c>
      <c r="J82" s="13" t="s">
        <v>80</v>
      </c>
      <c r="K82" s="29"/>
      <c r="L82" s="28" t="s">
        <v>3</v>
      </c>
    </row>
    <row r="83" spans="2:12" ht="15" customHeight="1" thickTop="1" thickBot="1" x14ac:dyDescent="0.25">
      <c r="B83" s="10" t="s">
        <v>87</v>
      </c>
      <c r="C83" s="9"/>
      <c r="D83" s="9"/>
      <c r="E83" s="9"/>
      <c r="F83" s="8"/>
      <c r="G83" s="34">
        <v>18</v>
      </c>
      <c r="H83" s="7">
        <f>'[1]PAS FUNCIONARIO'!$C$13*12</f>
        <v>7803.9600000000009</v>
      </c>
      <c r="I83" s="7">
        <f>+'[1]PAS FUNCIONARIO'!$D$34+'[1]PAS FUNCIONARIO'!$I$34</f>
        <v>5998.44</v>
      </c>
      <c r="J83" s="7">
        <f>+'[1]PAS FUNCIONARIO'!$G$89*14</f>
        <v>6928.5999999999995</v>
      </c>
      <c r="K83" s="7">
        <f>+'[1]PAS FUNCIONARIO'!$D$13*2</f>
        <v>1288.8</v>
      </c>
      <c r="L83" s="6">
        <f>SUM(H83:K83)</f>
        <v>22019.8</v>
      </c>
    </row>
    <row r="84" spans="2:12" ht="15" customHeight="1" thickTop="1" thickBot="1" x14ac:dyDescent="0.25">
      <c r="B84" s="5" t="s">
        <v>86</v>
      </c>
      <c r="C84" s="4"/>
      <c r="D84" s="4"/>
      <c r="E84" s="4"/>
      <c r="F84" s="3"/>
      <c r="G84" s="27">
        <v>15</v>
      </c>
      <c r="H84" s="2">
        <f>'[1]PAS FUNCIONARIO'!$C$13*12</f>
        <v>7803.9600000000009</v>
      </c>
      <c r="I84" s="2">
        <f>+'[1]PAS FUNCIONARIO'!$D$37+'[1]PAS FUNCIONARIO'!$I$37</f>
        <v>4975.04</v>
      </c>
      <c r="J84" s="2">
        <f>+'[1]PAS FUNCIONARIO'!$G$91*14</f>
        <v>5265.82</v>
      </c>
      <c r="K84" s="2">
        <f>+'[1]PAS FUNCIONARIO'!$D$13*2</f>
        <v>1288.8</v>
      </c>
      <c r="L84" s="1">
        <f>SUM(H84:K84)</f>
        <v>19333.62</v>
      </c>
    </row>
    <row r="85" spans="2:12" ht="15" customHeight="1" thickTop="1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2:12" ht="15" customHeight="1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2:12" ht="15" customHeight="1" thickBo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2:12" ht="20.100000000000001" customHeight="1" thickTop="1" x14ac:dyDescent="0.2">
      <c r="B88" s="24" t="s">
        <v>85</v>
      </c>
      <c r="C88" s="23"/>
      <c r="D88" s="23"/>
      <c r="E88" s="23"/>
      <c r="F88" s="22"/>
      <c r="G88" s="33" t="s">
        <v>84</v>
      </c>
      <c r="H88" s="21" t="s">
        <v>9</v>
      </c>
      <c r="I88" s="20" t="s">
        <v>83</v>
      </c>
      <c r="J88" s="20" t="s">
        <v>82</v>
      </c>
      <c r="K88" s="32" t="s">
        <v>81</v>
      </c>
      <c r="L88" s="31" t="s">
        <v>6</v>
      </c>
    </row>
    <row r="89" spans="2:12" ht="20.100000000000001" customHeight="1" thickBot="1" x14ac:dyDescent="0.25">
      <c r="B89" s="17"/>
      <c r="C89" s="16"/>
      <c r="D89" s="16"/>
      <c r="E89" s="16"/>
      <c r="F89" s="15"/>
      <c r="G89" s="30"/>
      <c r="H89" s="14" t="s">
        <v>4</v>
      </c>
      <c r="I89" s="13" t="s">
        <v>80</v>
      </c>
      <c r="J89" s="13" t="s">
        <v>80</v>
      </c>
      <c r="K89" s="29"/>
      <c r="L89" s="28" t="s">
        <v>3</v>
      </c>
    </row>
    <row r="90" spans="2:12" ht="14.25" thickTop="1" thickBot="1" x14ac:dyDescent="0.25">
      <c r="B90" s="5" t="s">
        <v>79</v>
      </c>
      <c r="C90" s="4"/>
      <c r="D90" s="4"/>
      <c r="E90" s="4"/>
      <c r="F90" s="3"/>
      <c r="G90" s="27">
        <v>14</v>
      </c>
      <c r="H90" s="2">
        <f>'[1]PAS FUNCIONARIO'!$C$14*12</f>
        <v>7142.64</v>
      </c>
      <c r="I90" s="2">
        <f>+'[1]PAS FUNCIONARIO'!$D$38+'[1]PAS FUNCIONARIO'!$I$38</f>
        <v>4634.5600000000004</v>
      </c>
      <c r="J90" s="2">
        <f>+'[1]PAS FUNCIONARIO'!$G$77*14</f>
        <v>9012.5</v>
      </c>
      <c r="K90" s="2">
        <f>+'[1]PAS FUNCIONARIO'!$D$14*2</f>
        <v>1190.44</v>
      </c>
      <c r="L90" s="1">
        <f>SUM(H90:K90)</f>
        <v>21980.14</v>
      </c>
    </row>
    <row r="91" spans="2:12" ht="20.100000000000001" customHeight="1" thickTop="1" x14ac:dyDescent="0.2"/>
    <row r="92" spans="2:12" ht="15" customHeight="1" x14ac:dyDescent="0.2"/>
    <row r="93" spans="2:12" ht="15" customHeight="1" x14ac:dyDescent="0.2"/>
    <row r="94" spans="2:12" ht="18" x14ac:dyDescent="0.25">
      <c r="B94" s="26" t="s">
        <v>78</v>
      </c>
    </row>
    <row r="97" spans="2:11" ht="13.5" thickBot="1" x14ac:dyDescent="0.25"/>
    <row r="98" spans="2:11" ht="13.5" thickTop="1" x14ac:dyDescent="0.2">
      <c r="B98" s="24" t="s">
        <v>77</v>
      </c>
      <c r="C98" s="23"/>
      <c r="D98" s="23"/>
      <c r="E98" s="23"/>
      <c r="F98" s="23"/>
      <c r="G98" s="22"/>
      <c r="H98" s="21" t="s">
        <v>9</v>
      </c>
      <c r="I98" s="20" t="s">
        <v>8</v>
      </c>
      <c r="J98" s="19" t="s">
        <v>7</v>
      </c>
      <c r="K98" s="18" t="s">
        <v>6</v>
      </c>
    </row>
    <row r="99" spans="2:11" ht="13.5" thickBot="1" x14ac:dyDescent="0.25">
      <c r="B99" s="17"/>
      <c r="C99" s="16"/>
      <c r="D99" s="16"/>
      <c r="E99" s="16"/>
      <c r="F99" s="16"/>
      <c r="G99" s="15"/>
      <c r="H99" s="14" t="s">
        <v>5</v>
      </c>
      <c r="I99" s="13" t="s">
        <v>4</v>
      </c>
      <c r="J99" s="12"/>
      <c r="K99" s="11" t="s">
        <v>3</v>
      </c>
    </row>
    <row r="100" spans="2:11" ht="14.25" thickTop="1" thickBot="1" x14ac:dyDescent="0.25">
      <c r="B100" s="10" t="s">
        <v>76</v>
      </c>
      <c r="C100" s="9"/>
      <c r="D100" s="9"/>
      <c r="E100" s="9"/>
      <c r="F100" s="9"/>
      <c r="G100" s="8"/>
      <c r="H100" s="7">
        <f>'[1]CATEGORIAS PAS LABORAL'!$H9</f>
        <v>24837.149999999998</v>
      </c>
      <c r="I100" s="7">
        <f>+'[1]CATEGORIAS PAS LABORAL'!$I9</f>
        <v>14072.04</v>
      </c>
      <c r="J100" s="7">
        <f>+'[1]CATEGORIAS PAS LABORAL'!$K9</f>
        <v>260.49</v>
      </c>
      <c r="K100" s="6">
        <f>SUM(H100:J100)</f>
        <v>39169.68</v>
      </c>
    </row>
    <row r="101" spans="2:11" ht="15" customHeight="1" thickTop="1" thickBot="1" x14ac:dyDescent="0.25">
      <c r="B101" s="10" t="s">
        <v>75</v>
      </c>
      <c r="C101" s="9"/>
      <c r="D101" s="9"/>
      <c r="E101" s="9"/>
      <c r="F101" s="9"/>
      <c r="G101" s="8"/>
      <c r="H101" s="7">
        <f>'[1]CATEGORIAS PAS LABORAL'!$H10</f>
        <v>24837.149999999998</v>
      </c>
      <c r="I101" s="7">
        <f>+'[1]CATEGORIAS PAS LABORAL'!$I10</f>
        <v>11905.44</v>
      </c>
      <c r="J101" s="7">
        <f>+'[1]CATEGORIAS PAS LABORAL'!$K10</f>
        <v>260.49</v>
      </c>
      <c r="K101" s="6">
        <f>SUM(H101:J101)</f>
        <v>37003.079999999994</v>
      </c>
    </row>
    <row r="102" spans="2:11" ht="15" customHeight="1" thickTop="1" thickBot="1" x14ac:dyDescent="0.25">
      <c r="B102" s="10" t="s">
        <v>74</v>
      </c>
      <c r="C102" s="9"/>
      <c r="D102" s="9"/>
      <c r="E102" s="9"/>
      <c r="F102" s="9"/>
      <c r="G102" s="8"/>
      <c r="H102" s="7">
        <f>'[1]CATEGORIAS PAS LABORAL'!$H11</f>
        <v>24837.149999999998</v>
      </c>
      <c r="I102" s="7">
        <f>+'[1]CATEGORIAS PAS LABORAL'!$I11</f>
        <v>11905.44</v>
      </c>
      <c r="J102" s="7">
        <f>+'[1]CATEGORIAS PAS LABORAL'!$K11</f>
        <v>260.49</v>
      </c>
      <c r="K102" s="6">
        <f>SUM(H102:J102)</f>
        <v>37003.079999999994</v>
      </c>
    </row>
    <row r="103" spans="2:11" ht="15" customHeight="1" thickTop="1" thickBot="1" x14ac:dyDescent="0.25">
      <c r="B103" s="10" t="s">
        <v>73</v>
      </c>
      <c r="C103" s="9"/>
      <c r="D103" s="9"/>
      <c r="E103" s="9"/>
      <c r="F103" s="9"/>
      <c r="G103" s="8"/>
      <c r="H103" s="7">
        <f>'[1]CATEGORIAS PAS LABORAL'!$H12</f>
        <v>24837.149999999998</v>
      </c>
      <c r="I103" s="7">
        <f>+'[1]CATEGORIAS PAS LABORAL'!$I12</f>
        <v>11905.44</v>
      </c>
      <c r="J103" s="7">
        <f>+'[1]CATEGORIAS PAS LABORAL'!$K12</f>
        <v>347.32</v>
      </c>
      <c r="K103" s="6">
        <f>SUM(H103:J103)</f>
        <v>37089.909999999996</v>
      </c>
    </row>
    <row r="104" spans="2:11" ht="15" customHeight="1" thickTop="1" thickBot="1" x14ac:dyDescent="0.25">
      <c r="B104" s="10" t="s">
        <v>72</v>
      </c>
      <c r="C104" s="9"/>
      <c r="D104" s="9"/>
      <c r="E104" s="9"/>
      <c r="F104" s="9"/>
      <c r="G104" s="8"/>
      <c r="H104" s="7">
        <f>'[1]CATEGORIAS PAS LABORAL'!$H13</f>
        <v>24837.149999999998</v>
      </c>
      <c r="I104" s="7">
        <f>+'[1]CATEGORIAS PAS LABORAL'!$I13</f>
        <v>11905.44</v>
      </c>
      <c r="J104" s="7">
        <f>+'[1]CATEGORIAS PAS LABORAL'!$K13</f>
        <v>260.49</v>
      </c>
      <c r="K104" s="6">
        <f>SUM(H104:J104)</f>
        <v>37003.079999999994</v>
      </c>
    </row>
    <row r="105" spans="2:11" ht="15" customHeight="1" thickTop="1" thickBot="1" x14ac:dyDescent="0.25">
      <c r="B105" s="10" t="s">
        <v>71</v>
      </c>
      <c r="C105" s="9"/>
      <c r="D105" s="9"/>
      <c r="E105" s="9"/>
      <c r="F105" s="9"/>
      <c r="G105" s="8"/>
      <c r="H105" s="7">
        <f>'[1]CATEGORIAS PAS LABORAL'!$H14</f>
        <v>24837.149999999998</v>
      </c>
      <c r="I105" s="7">
        <f>+'[1]CATEGORIAS PAS LABORAL'!$I14</f>
        <v>11905.44</v>
      </c>
      <c r="J105" s="7">
        <f>+'[1]CATEGORIAS PAS LABORAL'!$K14</f>
        <v>260.49</v>
      </c>
      <c r="K105" s="6">
        <f>SUM(H105:J105)</f>
        <v>37003.079999999994</v>
      </c>
    </row>
    <row r="106" spans="2:11" ht="15" customHeight="1" thickTop="1" thickBot="1" x14ac:dyDescent="0.25">
      <c r="B106" s="10" t="s">
        <v>70</v>
      </c>
      <c r="C106" s="9"/>
      <c r="D106" s="9"/>
      <c r="E106" s="9"/>
      <c r="F106" s="9"/>
      <c r="G106" s="8"/>
      <c r="H106" s="7">
        <f>'[1]CATEGORIAS PAS LABORAL'!$H15</f>
        <v>24837.149999999998</v>
      </c>
      <c r="I106" s="7">
        <f>+'[1]CATEGORIAS PAS LABORAL'!$I15</f>
        <v>11905.44</v>
      </c>
      <c r="J106" s="7">
        <f>+'[1]CATEGORIAS PAS LABORAL'!$K15</f>
        <v>260.49</v>
      </c>
      <c r="K106" s="6">
        <f>SUM(H106:J106)</f>
        <v>37003.079999999994</v>
      </c>
    </row>
    <row r="107" spans="2:11" ht="15" customHeight="1" thickTop="1" thickBot="1" x14ac:dyDescent="0.25">
      <c r="B107" s="10" t="s">
        <v>69</v>
      </c>
      <c r="C107" s="9"/>
      <c r="D107" s="9"/>
      <c r="E107" s="9"/>
      <c r="F107" s="9"/>
      <c r="G107" s="8"/>
      <c r="H107" s="7">
        <f>'[1]CATEGORIAS PAS LABORAL'!$H16</f>
        <v>24837.149999999998</v>
      </c>
      <c r="I107" s="7">
        <f>+'[1]CATEGORIAS PAS LABORAL'!$I16</f>
        <v>11905.44</v>
      </c>
      <c r="J107" s="7">
        <f>+'[1]CATEGORIAS PAS LABORAL'!$K16</f>
        <v>260.49</v>
      </c>
      <c r="K107" s="6">
        <f>SUM(H107:J107)</f>
        <v>37003.079999999994</v>
      </c>
    </row>
    <row r="108" spans="2:11" ht="15" customHeight="1" thickTop="1" thickBot="1" x14ac:dyDescent="0.25">
      <c r="B108" s="10" t="s">
        <v>68</v>
      </c>
      <c r="C108" s="9"/>
      <c r="D108" s="9"/>
      <c r="E108" s="9"/>
      <c r="F108" s="9"/>
      <c r="G108" s="8"/>
      <c r="H108" s="7">
        <f>'[1]CATEGORIAS PAS LABORAL'!$H17</f>
        <v>24837.149999999998</v>
      </c>
      <c r="I108" s="7">
        <f>+'[1]CATEGORIAS PAS LABORAL'!$I17</f>
        <v>11905.44</v>
      </c>
      <c r="J108" s="7">
        <f>+'[1]CATEGORIAS PAS LABORAL'!$K17</f>
        <v>260.49</v>
      </c>
      <c r="K108" s="6">
        <f>SUM(H108:J108)</f>
        <v>37003.079999999994</v>
      </c>
    </row>
    <row r="109" spans="2:11" ht="15" customHeight="1" thickTop="1" thickBot="1" x14ac:dyDescent="0.25">
      <c r="B109" s="5" t="s">
        <v>67</v>
      </c>
      <c r="C109" s="4"/>
      <c r="D109" s="4"/>
      <c r="E109" s="4"/>
      <c r="F109" s="4"/>
      <c r="G109" s="3"/>
      <c r="H109" s="2">
        <f>'[1]CATEGORIAS PAS LABORAL'!$H18</f>
        <v>24837.149999999998</v>
      </c>
      <c r="I109" s="2">
        <f>+'[1]CATEGORIAS PAS LABORAL'!$I18</f>
        <v>14072.04</v>
      </c>
      <c r="J109" s="2">
        <f>+'[1]CATEGORIAS PAS LABORAL'!$K18</f>
        <v>260.49</v>
      </c>
      <c r="K109" s="1">
        <f>SUM(H109:J109)</f>
        <v>39169.68</v>
      </c>
    </row>
    <row r="110" spans="2:11" ht="17.100000000000001" customHeight="1" thickTop="1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2:11" ht="17.100000000000001" customHeight="1" thickBo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2:11" ht="17.100000000000001" customHeight="1" thickTop="1" x14ac:dyDescent="0.2">
      <c r="B112" s="24" t="s">
        <v>66</v>
      </c>
      <c r="C112" s="23"/>
      <c r="D112" s="23"/>
      <c r="E112" s="23"/>
      <c r="F112" s="23"/>
      <c r="G112" s="22"/>
      <c r="H112" s="21" t="s">
        <v>9</v>
      </c>
      <c r="I112" s="20" t="s">
        <v>8</v>
      </c>
      <c r="J112" s="19" t="s">
        <v>7</v>
      </c>
      <c r="K112" s="18" t="s">
        <v>6</v>
      </c>
    </row>
    <row r="113" spans="2:11" ht="13.5" thickBot="1" x14ac:dyDescent="0.25">
      <c r="B113" s="17"/>
      <c r="C113" s="16"/>
      <c r="D113" s="16"/>
      <c r="E113" s="16"/>
      <c r="F113" s="16"/>
      <c r="G113" s="15"/>
      <c r="H113" s="14" t="s">
        <v>5</v>
      </c>
      <c r="I113" s="13" t="s">
        <v>4</v>
      </c>
      <c r="J113" s="12"/>
      <c r="K113" s="11" t="s">
        <v>3</v>
      </c>
    </row>
    <row r="114" spans="2:11" ht="15" customHeight="1" thickTop="1" thickBot="1" x14ac:dyDescent="0.25">
      <c r="B114" s="10" t="s">
        <v>65</v>
      </c>
      <c r="C114" s="9"/>
      <c r="D114" s="9"/>
      <c r="E114" s="9"/>
      <c r="F114" s="9"/>
      <c r="G114" s="8"/>
      <c r="H114" s="7">
        <f>'[1]CATEGORIAS PAS LABORAL'!$H25</f>
        <v>20925.899999999998</v>
      </c>
      <c r="I114" s="7">
        <f>+'[1]CATEGORIAS PAS LABORAL'!$I25</f>
        <v>11412.84</v>
      </c>
      <c r="J114" s="7">
        <f>+'[1]CATEGORIAS PAS LABORAL'!$K25</f>
        <v>347.32</v>
      </c>
      <c r="K114" s="6">
        <f>SUM(H114:J114)</f>
        <v>32686.059999999998</v>
      </c>
    </row>
    <row r="115" spans="2:11" ht="15" customHeight="1" thickTop="1" thickBot="1" x14ac:dyDescent="0.25">
      <c r="B115" s="10" t="s">
        <v>64</v>
      </c>
      <c r="C115" s="9"/>
      <c r="D115" s="9"/>
      <c r="E115" s="9"/>
      <c r="F115" s="9"/>
      <c r="G115" s="8"/>
      <c r="H115" s="7">
        <f>'[1]CATEGORIAS PAS LABORAL'!$H26</f>
        <v>20925.899999999998</v>
      </c>
      <c r="I115" s="7">
        <f>+'[1]CATEGORIAS PAS LABORAL'!$I26</f>
        <v>9484.08</v>
      </c>
      <c r="J115" s="7">
        <f>+'[1]CATEGORIAS PAS LABORAL'!$K26</f>
        <v>347.32</v>
      </c>
      <c r="K115" s="6">
        <f>SUM(H115:J115)</f>
        <v>30757.299999999996</v>
      </c>
    </row>
    <row r="116" spans="2:11" ht="15" customHeight="1" thickTop="1" thickBot="1" x14ac:dyDescent="0.25">
      <c r="B116" s="10" t="s">
        <v>63</v>
      </c>
      <c r="C116" s="9"/>
      <c r="D116" s="9"/>
      <c r="E116" s="9"/>
      <c r="F116" s="9"/>
      <c r="G116" s="8"/>
      <c r="H116" s="7">
        <f>'[1]CATEGORIAS PAS LABORAL'!$H27</f>
        <v>20925.899999999998</v>
      </c>
      <c r="I116" s="7">
        <f>+'[1]CATEGORIAS PAS LABORAL'!$I27</f>
        <v>9484.08</v>
      </c>
      <c r="J116" s="7">
        <f>+'[1]CATEGORIAS PAS LABORAL'!$K27</f>
        <v>260.49</v>
      </c>
      <c r="K116" s="6">
        <f>SUM(H116:J116)</f>
        <v>30670.469999999998</v>
      </c>
    </row>
    <row r="117" spans="2:11" ht="15" customHeight="1" thickTop="1" thickBot="1" x14ac:dyDescent="0.25">
      <c r="B117" s="10" t="s">
        <v>62</v>
      </c>
      <c r="C117" s="9"/>
      <c r="D117" s="9"/>
      <c r="E117" s="9"/>
      <c r="F117" s="9"/>
      <c r="G117" s="8"/>
      <c r="H117" s="7">
        <f>'[1]CATEGORIAS PAS LABORAL'!$H28</f>
        <v>20925.899999999998</v>
      </c>
      <c r="I117" s="7">
        <f>+'[1]CATEGORIAS PAS LABORAL'!$I28</f>
        <v>9484.08</v>
      </c>
      <c r="J117" s="7">
        <f>+'[1]CATEGORIAS PAS LABORAL'!$K28</f>
        <v>260.49</v>
      </c>
      <c r="K117" s="6">
        <f>SUM(H117:J117)</f>
        <v>30670.469999999998</v>
      </c>
    </row>
    <row r="118" spans="2:11" ht="15" customHeight="1" thickTop="1" thickBot="1" x14ac:dyDescent="0.25">
      <c r="B118" s="10" t="s">
        <v>61</v>
      </c>
      <c r="C118" s="9"/>
      <c r="D118" s="9"/>
      <c r="E118" s="9"/>
      <c r="F118" s="9"/>
      <c r="G118" s="8"/>
      <c r="H118" s="7">
        <f>'[1]CATEGORIAS PAS LABORAL'!$H29</f>
        <v>20925.899999999998</v>
      </c>
      <c r="I118" s="7">
        <f>+'[1]CATEGORIAS PAS LABORAL'!$I29</f>
        <v>9484.08</v>
      </c>
      <c r="J118" s="7">
        <f>+'[1]CATEGORIAS PAS LABORAL'!$K29</f>
        <v>260.49</v>
      </c>
      <c r="K118" s="6">
        <f>SUM(H118:J118)</f>
        <v>30670.469999999998</v>
      </c>
    </row>
    <row r="119" spans="2:11" ht="15" customHeight="1" thickTop="1" thickBot="1" x14ac:dyDescent="0.25">
      <c r="B119" s="10" t="s">
        <v>60</v>
      </c>
      <c r="C119" s="9"/>
      <c r="D119" s="9"/>
      <c r="E119" s="9"/>
      <c r="F119" s="9"/>
      <c r="G119" s="8"/>
      <c r="H119" s="7">
        <f>'[1]CATEGORIAS PAS LABORAL'!$H30</f>
        <v>20925.899999999998</v>
      </c>
      <c r="I119" s="7">
        <f>+'[1]CATEGORIAS PAS LABORAL'!$I30</f>
        <v>9484.08</v>
      </c>
      <c r="J119" s="7">
        <f>+'[1]CATEGORIAS PAS LABORAL'!$K30</f>
        <v>347.32</v>
      </c>
      <c r="K119" s="6">
        <f>SUM(H119:J119)</f>
        <v>30757.299999999996</v>
      </c>
    </row>
    <row r="120" spans="2:11" ht="15" customHeight="1" thickTop="1" thickBot="1" x14ac:dyDescent="0.25">
      <c r="B120" s="10" t="s">
        <v>59</v>
      </c>
      <c r="C120" s="9"/>
      <c r="D120" s="9"/>
      <c r="E120" s="9"/>
      <c r="F120" s="9"/>
      <c r="G120" s="8"/>
      <c r="H120" s="7">
        <f>'[1]CATEGORIAS PAS LABORAL'!$H31</f>
        <v>20925.899999999998</v>
      </c>
      <c r="I120" s="7">
        <f>+'[1]CATEGORIAS PAS LABORAL'!$I31</f>
        <v>9484.08</v>
      </c>
      <c r="J120" s="7">
        <f>+'[1]CATEGORIAS PAS LABORAL'!$K31</f>
        <v>260.49</v>
      </c>
      <c r="K120" s="6">
        <f>SUM(H120:J120)</f>
        <v>30670.469999999998</v>
      </c>
    </row>
    <row r="121" spans="2:11" ht="15" customHeight="1" thickTop="1" thickBot="1" x14ac:dyDescent="0.25">
      <c r="B121" s="10" t="s">
        <v>58</v>
      </c>
      <c r="C121" s="9"/>
      <c r="D121" s="9"/>
      <c r="E121" s="9"/>
      <c r="F121" s="9"/>
      <c r="G121" s="8"/>
      <c r="H121" s="7">
        <f>'[1]CATEGORIAS PAS LABORAL'!$H32</f>
        <v>20925.899999999998</v>
      </c>
      <c r="I121" s="7">
        <f>+'[1]CATEGORIAS PAS LABORAL'!$I32</f>
        <v>9484.08</v>
      </c>
      <c r="J121" s="7">
        <f>+'[1]CATEGORIAS PAS LABORAL'!$K32</f>
        <v>260.49</v>
      </c>
      <c r="K121" s="6">
        <f>SUM(H121:J121)</f>
        <v>30670.469999999998</v>
      </c>
    </row>
    <row r="122" spans="2:11" ht="15" customHeight="1" thickTop="1" thickBot="1" x14ac:dyDescent="0.25">
      <c r="B122" s="10" t="s">
        <v>57</v>
      </c>
      <c r="C122" s="9"/>
      <c r="D122" s="9"/>
      <c r="E122" s="9"/>
      <c r="F122" s="9"/>
      <c r="G122" s="8"/>
      <c r="H122" s="7">
        <f>'[1]CATEGORIAS PAS LABORAL'!$H33</f>
        <v>20925.899999999998</v>
      </c>
      <c r="I122" s="7">
        <f>+'[1]CATEGORIAS PAS LABORAL'!$I33</f>
        <v>9484.08</v>
      </c>
      <c r="J122" s="7">
        <f>+'[1]CATEGORIAS PAS LABORAL'!$K33</f>
        <v>260.49</v>
      </c>
      <c r="K122" s="6">
        <f>SUM(H122:J122)</f>
        <v>30670.469999999998</v>
      </c>
    </row>
    <row r="123" spans="2:11" ht="15" customHeight="1" thickTop="1" thickBot="1" x14ac:dyDescent="0.25">
      <c r="B123" s="10" t="s">
        <v>56</v>
      </c>
      <c r="C123" s="9"/>
      <c r="D123" s="9"/>
      <c r="E123" s="9"/>
      <c r="F123" s="9"/>
      <c r="G123" s="8"/>
      <c r="H123" s="7">
        <f>'[1]CATEGORIAS PAS LABORAL'!$H34</f>
        <v>20925.899999999998</v>
      </c>
      <c r="I123" s="7">
        <f>+'[1]CATEGORIAS PAS LABORAL'!$I34</f>
        <v>9484.08</v>
      </c>
      <c r="J123" s="7">
        <f>+'[1]CATEGORIAS PAS LABORAL'!$K34</f>
        <v>260.49</v>
      </c>
      <c r="K123" s="6">
        <f>SUM(H123:J123)</f>
        <v>30670.469999999998</v>
      </c>
    </row>
    <row r="124" spans="2:11" ht="15" customHeight="1" thickTop="1" thickBot="1" x14ac:dyDescent="0.25">
      <c r="B124" s="10" t="s">
        <v>55</v>
      </c>
      <c r="C124" s="9"/>
      <c r="D124" s="9"/>
      <c r="E124" s="9"/>
      <c r="F124" s="9"/>
      <c r="G124" s="8"/>
      <c r="H124" s="7">
        <f>'[1]CATEGORIAS PAS LABORAL'!$H35</f>
        <v>20925.899999999998</v>
      </c>
      <c r="I124" s="7">
        <f>+'[1]CATEGORIAS PAS LABORAL'!$I35</f>
        <v>9484.08</v>
      </c>
      <c r="J124" s="7">
        <f>+'[1]CATEGORIAS PAS LABORAL'!$K35</f>
        <v>260.49</v>
      </c>
      <c r="K124" s="6">
        <f>SUM(H124:J124)</f>
        <v>30670.469999999998</v>
      </c>
    </row>
    <row r="125" spans="2:11" ht="15" customHeight="1" thickTop="1" thickBot="1" x14ac:dyDescent="0.25">
      <c r="B125" s="5" t="s">
        <v>54</v>
      </c>
      <c r="C125" s="4"/>
      <c r="D125" s="4"/>
      <c r="E125" s="4"/>
      <c r="F125" s="4"/>
      <c r="G125" s="3"/>
      <c r="H125" s="2">
        <f>'[1]CATEGORIAS PAS LABORAL'!$H36</f>
        <v>20925.899999999998</v>
      </c>
      <c r="I125" s="2">
        <f>+'[1]CATEGORIAS PAS LABORAL'!$I36</f>
        <v>11412.84</v>
      </c>
      <c r="J125" s="2">
        <f>+'[1]CATEGORIAS PAS LABORAL'!$K36</f>
        <v>260.49</v>
      </c>
      <c r="K125" s="1">
        <f>SUM(H125:J125)</f>
        <v>32599.23</v>
      </c>
    </row>
    <row r="126" spans="2:11" ht="17.100000000000001" customHeight="1" thickTop="1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2:11" ht="17.100000000000001" customHeight="1" thickBo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2:11" ht="17.100000000000001" customHeight="1" thickTop="1" x14ac:dyDescent="0.2">
      <c r="B128" s="24" t="s">
        <v>53</v>
      </c>
      <c r="C128" s="23"/>
      <c r="D128" s="23"/>
      <c r="E128" s="23"/>
      <c r="F128" s="23"/>
      <c r="G128" s="22"/>
      <c r="H128" s="21" t="s">
        <v>9</v>
      </c>
      <c r="I128" s="20" t="s">
        <v>8</v>
      </c>
      <c r="J128" s="19" t="s">
        <v>7</v>
      </c>
      <c r="K128" s="18" t="s">
        <v>6</v>
      </c>
    </row>
    <row r="129" spans="2:11" ht="13.5" thickBot="1" x14ac:dyDescent="0.25">
      <c r="B129" s="17"/>
      <c r="C129" s="16"/>
      <c r="D129" s="16"/>
      <c r="E129" s="16"/>
      <c r="F129" s="16"/>
      <c r="G129" s="15"/>
      <c r="H129" s="14" t="s">
        <v>5</v>
      </c>
      <c r="I129" s="13" t="s">
        <v>4</v>
      </c>
      <c r="J129" s="12"/>
      <c r="K129" s="11" t="s">
        <v>3</v>
      </c>
    </row>
    <row r="130" spans="2:11" ht="15" customHeight="1" thickTop="1" thickBot="1" x14ac:dyDescent="0.25">
      <c r="B130" s="10" t="s">
        <v>52</v>
      </c>
      <c r="C130" s="9"/>
      <c r="D130" s="9"/>
      <c r="E130" s="9"/>
      <c r="F130" s="9"/>
      <c r="G130" s="8"/>
      <c r="H130" s="7">
        <f>+'[1]CATEGORIAS PAS LABORAL'!$H41</f>
        <v>18305.55</v>
      </c>
      <c r="I130" s="7">
        <f>+'[1]CATEGORIAS PAS LABORAL'!$I41</f>
        <v>9529.92</v>
      </c>
      <c r="J130" s="7">
        <f>+'[1]CATEGORIAS PAS LABORAL'!$K41</f>
        <v>520.97</v>
      </c>
      <c r="K130" s="6">
        <f>SUM(H130:J130)</f>
        <v>28356.440000000002</v>
      </c>
    </row>
    <row r="131" spans="2:11" ht="15" customHeight="1" thickTop="1" thickBot="1" x14ac:dyDescent="0.25">
      <c r="B131" s="10" t="s">
        <v>51</v>
      </c>
      <c r="C131" s="9"/>
      <c r="D131" s="9"/>
      <c r="E131" s="9"/>
      <c r="F131" s="9"/>
      <c r="G131" s="8"/>
      <c r="H131" s="7">
        <f>+'[1]CATEGORIAS PAS LABORAL'!$H42</f>
        <v>18305.55</v>
      </c>
      <c r="I131" s="7">
        <f>+'[1]CATEGORIAS PAS LABORAL'!$I42</f>
        <v>8045.64</v>
      </c>
      <c r="J131" s="7">
        <f>+'[1]CATEGORIAS PAS LABORAL'!$K42</f>
        <v>520.97</v>
      </c>
      <c r="K131" s="6">
        <f>SUM(H131:J131)</f>
        <v>26872.16</v>
      </c>
    </row>
    <row r="132" spans="2:11" ht="15" customHeight="1" thickTop="1" thickBot="1" x14ac:dyDescent="0.25">
      <c r="B132" s="10" t="s">
        <v>50</v>
      </c>
      <c r="C132" s="9"/>
      <c r="D132" s="9"/>
      <c r="E132" s="9"/>
      <c r="F132" s="9"/>
      <c r="G132" s="8"/>
      <c r="H132" s="7">
        <f>+'[1]CATEGORIAS PAS LABORAL'!$H43</f>
        <v>18305.55</v>
      </c>
      <c r="I132" s="7">
        <f>+'[1]CATEGORIAS PAS LABORAL'!$I43</f>
        <v>7395.36</v>
      </c>
      <c r="J132" s="7">
        <f>+'[1]CATEGORIAS PAS LABORAL'!$K43</f>
        <v>520.97</v>
      </c>
      <c r="K132" s="6">
        <f>SUM(H132:J132)</f>
        <v>26221.88</v>
      </c>
    </row>
    <row r="133" spans="2:11" ht="15" customHeight="1" thickTop="1" thickBot="1" x14ac:dyDescent="0.25">
      <c r="B133" s="10" t="s">
        <v>49</v>
      </c>
      <c r="C133" s="9"/>
      <c r="D133" s="9"/>
      <c r="E133" s="9"/>
      <c r="F133" s="9"/>
      <c r="G133" s="8"/>
      <c r="H133" s="7">
        <f>+'[1]CATEGORIAS PAS LABORAL'!$H44</f>
        <v>18305.55</v>
      </c>
      <c r="I133" s="7">
        <f>+'[1]CATEGORIAS PAS LABORAL'!$I44</f>
        <v>7395.36</v>
      </c>
      <c r="J133" s="7">
        <f>+'[1]CATEGORIAS PAS LABORAL'!$K44</f>
        <v>520.97</v>
      </c>
      <c r="K133" s="6">
        <f>SUM(H133:J133)</f>
        <v>26221.88</v>
      </c>
    </row>
    <row r="134" spans="2:11" ht="15" customHeight="1" thickTop="1" thickBot="1" x14ac:dyDescent="0.25">
      <c r="B134" s="10" t="s">
        <v>48</v>
      </c>
      <c r="C134" s="9"/>
      <c r="D134" s="9"/>
      <c r="E134" s="9"/>
      <c r="F134" s="9"/>
      <c r="G134" s="8"/>
      <c r="H134" s="7">
        <f>+'[1]CATEGORIAS PAS LABORAL'!$H45</f>
        <v>18305.55</v>
      </c>
      <c r="I134" s="7">
        <f>+'[1]CATEGORIAS PAS LABORAL'!$I45</f>
        <v>7395.36</v>
      </c>
      <c r="J134" s="7">
        <f>+'[1]CATEGORIAS PAS LABORAL'!$K45</f>
        <v>347.32</v>
      </c>
      <c r="K134" s="6">
        <f>SUM(H134:J134)</f>
        <v>26048.23</v>
      </c>
    </row>
    <row r="135" spans="2:11" ht="15" customHeight="1" thickTop="1" thickBot="1" x14ac:dyDescent="0.25">
      <c r="B135" s="10" t="s">
        <v>47</v>
      </c>
      <c r="C135" s="9"/>
      <c r="D135" s="9"/>
      <c r="E135" s="9"/>
      <c r="F135" s="9"/>
      <c r="G135" s="8"/>
      <c r="H135" s="7">
        <f>+'[1]CATEGORIAS PAS LABORAL'!$H46</f>
        <v>18305.55</v>
      </c>
      <c r="I135" s="7">
        <f>+'[1]CATEGORIAS PAS LABORAL'!$I46</f>
        <v>7395.36</v>
      </c>
      <c r="J135" s="7">
        <f>+'[1]CATEGORIAS PAS LABORAL'!$K46</f>
        <v>347.32</v>
      </c>
      <c r="K135" s="6">
        <f>SUM(H135:J135)</f>
        <v>26048.23</v>
      </c>
    </row>
    <row r="136" spans="2:11" ht="15" customHeight="1" thickTop="1" thickBot="1" x14ac:dyDescent="0.25">
      <c r="B136" s="10" t="s">
        <v>46</v>
      </c>
      <c r="C136" s="9"/>
      <c r="D136" s="9"/>
      <c r="E136" s="9"/>
      <c r="F136" s="9"/>
      <c r="G136" s="8"/>
      <c r="H136" s="7">
        <f>+'[1]CATEGORIAS PAS LABORAL'!$H47</f>
        <v>18305.55</v>
      </c>
      <c r="I136" s="7">
        <f>+'[1]CATEGORIAS PAS LABORAL'!$I47</f>
        <v>5911.08</v>
      </c>
      <c r="J136" s="7">
        <f>+'[1]CATEGORIAS PAS LABORAL'!$K47</f>
        <v>347.32</v>
      </c>
      <c r="K136" s="6">
        <f>SUM(H136:J136)</f>
        <v>24563.949999999997</v>
      </c>
    </row>
    <row r="137" spans="2:11" ht="15" customHeight="1" thickTop="1" thickBot="1" x14ac:dyDescent="0.25">
      <c r="B137" s="10" t="s">
        <v>45</v>
      </c>
      <c r="C137" s="9"/>
      <c r="D137" s="9"/>
      <c r="E137" s="9"/>
      <c r="F137" s="9"/>
      <c r="G137" s="8"/>
      <c r="H137" s="7">
        <f>+'[1]CATEGORIAS PAS LABORAL'!$H48</f>
        <v>18305.55</v>
      </c>
      <c r="I137" s="7">
        <f>+'[1]CATEGORIAS PAS LABORAL'!$I48</f>
        <v>5911.08</v>
      </c>
      <c r="J137" s="7">
        <f>+'[1]CATEGORIAS PAS LABORAL'!$K48</f>
        <v>520.97</v>
      </c>
      <c r="K137" s="6">
        <f>SUM(H137:J137)</f>
        <v>24737.599999999999</v>
      </c>
    </row>
    <row r="138" spans="2:11" ht="15" customHeight="1" thickTop="1" thickBot="1" x14ac:dyDescent="0.25">
      <c r="B138" s="10" t="s">
        <v>44</v>
      </c>
      <c r="C138" s="9"/>
      <c r="D138" s="9"/>
      <c r="E138" s="9"/>
      <c r="F138" s="9"/>
      <c r="G138" s="8"/>
      <c r="H138" s="7">
        <f>+'[1]CATEGORIAS PAS LABORAL'!$H49</f>
        <v>18305.55</v>
      </c>
      <c r="I138" s="7">
        <f>+'[1]CATEGORIAS PAS LABORAL'!$I49</f>
        <v>5911.08</v>
      </c>
      <c r="J138" s="7">
        <f>+'[1]CATEGORIAS PAS LABORAL'!$K49</f>
        <v>520.97</v>
      </c>
      <c r="K138" s="6">
        <f>SUM(H138:J138)</f>
        <v>24737.599999999999</v>
      </c>
    </row>
    <row r="139" spans="2:11" ht="15" customHeight="1" thickTop="1" thickBot="1" x14ac:dyDescent="0.25">
      <c r="B139" s="10" t="s">
        <v>43</v>
      </c>
      <c r="C139" s="9"/>
      <c r="D139" s="9"/>
      <c r="E139" s="9"/>
      <c r="F139" s="9"/>
      <c r="G139" s="8"/>
      <c r="H139" s="7">
        <f>+'[1]CATEGORIAS PAS LABORAL'!$H50</f>
        <v>18305.55</v>
      </c>
      <c r="I139" s="7">
        <f>+'[1]CATEGORIAS PAS LABORAL'!$I50</f>
        <v>5911.08</v>
      </c>
      <c r="J139" s="7">
        <f>+'[1]CATEGORIAS PAS LABORAL'!$K50</f>
        <v>347.32</v>
      </c>
      <c r="K139" s="6">
        <f>SUM(H139:J139)</f>
        <v>24563.949999999997</v>
      </c>
    </row>
    <row r="140" spans="2:11" ht="15" customHeight="1" thickTop="1" thickBot="1" x14ac:dyDescent="0.25">
      <c r="B140" s="10" t="s">
        <v>42</v>
      </c>
      <c r="C140" s="9"/>
      <c r="D140" s="9"/>
      <c r="E140" s="9"/>
      <c r="F140" s="9"/>
      <c r="G140" s="8"/>
      <c r="H140" s="7">
        <f>+'[1]CATEGORIAS PAS LABORAL'!$H51</f>
        <v>18305.55</v>
      </c>
      <c r="I140" s="7">
        <f>+'[1]CATEGORIAS PAS LABORAL'!$I51</f>
        <v>5911.08</v>
      </c>
      <c r="J140" s="7">
        <f>+'[1]CATEGORIAS PAS LABORAL'!$K51</f>
        <v>347.32</v>
      </c>
      <c r="K140" s="6">
        <f>SUM(H140:J140)</f>
        <v>24563.949999999997</v>
      </c>
    </row>
    <row r="141" spans="2:11" ht="15" customHeight="1" thickTop="1" thickBot="1" x14ac:dyDescent="0.25">
      <c r="B141" s="10" t="s">
        <v>41</v>
      </c>
      <c r="C141" s="9"/>
      <c r="D141" s="9"/>
      <c r="E141" s="9"/>
      <c r="F141" s="9"/>
      <c r="G141" s="8"/>
      <c r="H141" s="7">
        <f>+'[1]CATEGORIAS PAS LABORAL'!$H52</f>
        <v>18305.55</v>
      </c>
      <c r="I141" s="7">
        <f>+'[1]CATEGORIAS PAS LABORAL'!$I52</f>
        <v>5911.08</v>
      </c>
      <c r="J141" s="7">
        <f>+'[1]CATEGORIAS PAS LABORAL'!$K52</f>
        <v>260.49</v>
      </c>
      <c r="K141" s="6">
        <f>SUM(H141:J141)</f>
        <v>24477.119999999999</v>
      </c>
    </row>
    <row r="142" spans="2:11" ht="15" customHeight="1" thickTop="1" thickBot="1" x14ac:dyDescent="0.25">
      <c r="B142" s="10" t="s">
        <v>40</v>
      </c>
      <c r="C142" s="9"/>
      <c r="D142" s="9"/>
      <c r="E142" s="9"/>
      <c r="F142" s="9"/>
      <c r="G142" s="8"/>
      <c r="H142" s="7">
        <f>+'[1]CATEGORIAS PAS LABORAL'!$H53</f>
        <v>18305.55</v>
      </c>
      <c r="I142" s="7">
        <f>+'[1]CATEGORIAS PAS LABORAL'!$I53</f>
        <v>5911.08</v>
      </c>
      <c r="J142" s="7">
        <f>+'[1]CATEGORIAS PAS LABORAL'!$K53</f>
        <v>260.49</v>
      </c>
      <c r="K142" s="6">
        <f>SUM(H142:J142)</f>
        <v>24477.119999999999</v>
      </c>
    </row>
    <row r="143" spans="2:11" ht="15" customHeight="1" thickTop="1" thickBot="1" x14ac:dyDescent="0.25">
      <c r="B143" s="10" t="s">
        <v>39</v>
      </c>
      <c r="C143" s="9"/>
      <c r="D143" s="9"/>
      <c r="E143" s="9"/>
      <c r="F143" s="9"/>
      <c r="G143" s="8"/>
      <c r="H143" s="7">
        <f>+'[1]CATEGORIAS PAS LABORAL'!$H54</f>
        <v>18305.55</v>
      </c>
      <c r="I143" s="7">
        <f>+'[1]CATEGORIAS PAS LABORAL'!$I54</f>
        <v>5911.08</v>
      </c>
      <c r="J143" s="7">
        <f>+'[1]CATEGORIAS PAS LABORAL'!$K54</f>
        <v>260.49</v>
      </c>
      <c r="K143" s="6">
        <f>SUM(H143:J143)</f>
        <v>24477.119999999999</v>
      </c>
    </row>
    <row r="144" spans="2:11" ht="15" customHeight="1" thickTop="1" thickBot="1" x14ac:dyDescent="0.25">
      <c r="B144" s="10" t="s">
        <v>38</v>
      </c>
      <c r="C144" s="9"/>
      <c r="D144" s="9"/>
      <c r="E144" s="9"/>
      <c r="F144" s="9"/>
      <c r="G144" s="8"/>
      <c r="H144" s="7">
        <f>+'[1]CATEGORIAS PAS LABORAL'!$H55</f>
        <v>18305.55</v>
      </c>
      <c r="I144" s="7">
        <f>+'[1]CATEGORIAS PAS LABORAL'!$I55</f>
        <v>5911.08</v>
      </c>
      <c r="J144" s="7">
        <f>+'[1]CATEGORIAS PAS LABORAL'!$K55</f>
        <v>347.32</v>
      </c>
      <c r="K144" s="6">
        <f>SUM(H144:J144)</f>
        <v>24563.949999999997</v>
      </c>
    </row>
    <row r="145" spans="2:11" ht="15" customHeight="1" thickTop="1" thickBot="1" x14ac:dyDescent="0.25">
      <c r="B145" s="10" t="s">
        <v>37</v>
      </c>
      <c r="C145" s="9"/>
      <c r="D145" s="9"/>
      <c r="E145" s="9"/>
      <c r="F145" s="9"/>
      <c r="G145" s="8"/>
      <c r="H145" s="7">
        <f>+'[1]CATEGORIAS PAS LABORAL'!$H56</f>
        <v>18305.55</v>
      </c>
      <c r="I145" s="7">
        <f>+'[1]CATEGORIAS PAS LABORAL'!$I56</f>
        <v>5911.08</v>
      </c>
      <c r="J145" s="7">
        <f>+'[1]CATEGORIAS PAS LABORAL'!$K56</f>
        <v>260.49</v>
      </c>
      <c r="K145" s="6">
        <f>SUM(H145:J145)</f>
        <v>24477.119999999999</v>
      </c>
    </row>
    <row r="146" spans="2:11" ht="15" customHeight="1" thickTop="1" thickBot="1" x14ac:dyDescent="0.25">
      <c r="B146" s="10" t="s">
        <v>36</v>
      </c>
      <c r="C146" s="9"/>
      <c r="D146" s="9"/>
      <c r="E146" s="9"/>
      <c r="F146" s="9"/>
      <c r="G146" s="8"/>
      <c r="H146" s="7">
        <f>+'[1]CATEGORIAS PAS LABORAL'!$H57</f>
        <v>18305.55</v>
      </c>
      <c r="I146" s="7">
        <f>+'[1]CATEGORIAS PAS LABORAL'!$I57</f>
        <v>5911.08</v>
      </c>
      <c r="J146" s="7">
        <f>+'[1]CATEGORIAS PAS LABORAL'!$K57</f>
        <v>347.32</v>
      </c>
      <c r="K146" s="6">
        <f>SUM(H146:J146)</f>
        <v>24563.949999999997</v>
      </c>
    </row>
    <row r="147" spans="2:11" ht="15" customHeight="1" thickTop="1" thickBot="1" x14ac:dyDescent="0.25">
      <c r="B147" s="10" t="s">
        <v>35</v>
      </c>
      <c r="C147" s="9"/>
      <c r="D147" s="9"/>
      <c r="E147" s="9"/>
      <c r="F147" s="9"/>
      <c r="G147" s="8"/>
      <c r="H147" s="7">
        <f>+'[1]CATEGORIAS PAS LABORAL'!$H58</f>
        <v>18305.55</v>
      </c>
      <c r="I147" s="7">
        <f>+'[1]CATEGORIAS PAS LABORAL'!$I58</f>
        <v>5911.08</v>
      </c>
      <c r="J147" s="7">
        <f>+'[1]CATEGORIAS PAS LABORAL'!$K58</f>
        <v>520.97</v>
      </c>
      <c r="K147" s="6">
        <f>SUM(H147:J147)</f>
        <v>24737.599999999999</v>
      </c>
    </row>
    <row r="148" spans="2:11" ht="15" customHeight="1" thickTop="1" thickBot="1" x14ac:dyDescent="0.25">
      <c r="B148" s="10" t="s">
        <v>34</v>
      </c>
      <c r="C148" s="9"/>
      <c r="D148" s="9"/>
      <c r="E148" s="9"/>
      <c r="F148" s="9"/>
      <c r="G148" s="8"/>
      <c r="H148" s="7">
        <f>+'[1]CATEGORIAS PAS LABORAL'!$H59</f>
        <v>18305.55</v>
      </c>
      <c r="I148" s="7">
        <f>+'[1]CATEGORIAS PAS LABORAL'!$I59</f>
        <v>5911.08</v>
      </c>
      <c r="J148" s="7">
        <f>+'[1]CATEGORIAS PAS LABORAL'!$K59</f>
        <v>347.32</v>
      </c>
      <c r="K148" s="6">
        <f>SUM(H148:J148)</f>
        <v>24563.949999999997</v>
      </c>
    </row>
    <row r="149" spans="2:11" ht="15" customHeight="1" thickTop="1" thickBot="1" x14ac:dyDescent="0.25">
      <c r="B149" s="10" t="s">
        <v>33</v>
      </c>
      <c r="C149" s="9"/>
      <c r="D149" s="9"/>
      <c r="E149" s="9"/>
      <c r="F149" s="9"/>
      <c r="G149" s="8"/>
      <c r="H149" s="7">
        <f>+'[1]CATEGORIAS PAS LABORAL'!$H60</f>
        <v>18305.55</v>
      </c>
      <c r="I149" s="7">
        <f>+'[1]CATEGORIAS PAS LABORAL'!$I60</f>
        <v>5911.08</v>
      </c>
      <c r="J149" s="7">
        <f>+'[1]CATEGORIAS PAS LABORAL'!$K60</f>
        <v>260.49</v>
      </c>
      <c r="K149" s="6">
        <f>SUM(H149:J149)</f>
        <v>24477.119999999999</v>
      </c>
    </row>
    <row r="150" spans="2:11" ht="15" customHeight="1" thickTop="1" thickBot="1" x14ac:dyDescent="0.25">
      <c r="B150" s="10" t="s">
        <v>32</v>
      </c>
      <c r="C150" s="9"/>
      <c r="D150" s="9"/>
      <c r="E150" s="9"/>
      <c r="F150" s="9"/>
      <c r="G150" s="8"/>
      <c r="H150" s="7">
        <f>+'[1]CATEGORIAS PAS LABORAL'!$H61</f>
        <v>18305.55</v>
      </c>
      <c r="I150" s="7">
        <f>+'[1]CATEGORIAS PAS LABORAL'!$I61</f>
        <v>5911.08</v>
      </c>
      <c r="J150" s="7">
        <f>+'[1]CATEGORIAS PAS LABORAL'!$K61</f>
        <v>260.49</v>
      </c>
      <c r="K150" s="6">
        <f>SUM(H150:J150)</f>
        <v>24477.119999999999</v>
      </c>
    </row>
    <row r="151" spans="2:11" ht="15" customHeight="1" thickTop="1" thickBot="1" x14ac:dyDescent="0.25">
      <c r="B151" s="10" t="s">
        <v>31</v>
      </c>
      <c r="C151" s="9"/>
      <c r="D151" s="9"/>
      <c r="E151" s="9"/>
      <c r="F151" s="9"/>
      <c r="G151" s="8"/>
      <c r="H151" s="7">
        <f>+'[1]CATEGORIAS PAS LABORAL'!$H62</f>
        <v>18305.55</v>
      </c>
      <c r="I151" s="7">
        <f>+'[1]CATEGORIAS PAS LABORAL'!$I62</f>
        <v>7395.36</v>
      </c>
      <c r="J151" s="7">
        <f>+'[1]CATEGORIAS PAS LABORAL'!$K62</f>
        <v>347.32</v>
      </c>
      <c r="K151" s="6">
        <f>SUM(H151:J151)</f>
        <v>26048.23</v>
      </c>
    </row>
    <row r="152" spans="2:11" ht="15" customHeight="1" thickTop="1" thickBot="1" x14ac:dyDescent="0.25">
      <c r="B152" s="10" t="s">
        <v>30</v>
      </c>
      <c r="C152" s="9"/>
      <c r="D152" s="9"/>
      <c r="E152" s="9"/>
      <c r="F152" s="9"/>
      <c r="G152" s="8"/>
      <c r="H152" s="7">
        <f>+'[1]CATEGORIAS PAS LABORAL'!$H63</f>
        <v>18305.55</v>
      </c>
      <c r="I152" s="7">
        <f>+'[1]CATEGORIAS PAS LABORAL'!$I63</f>
        <v>7395.36</v>
      </c>
      <c r="J152" s="7">
        <f>+'[1]CATEGORIAS PAS LABORAL'!$K63</f>
        <v>260.49</v>
      </c>
      <c r="K152" s="6">
        <f>SUM(H152:J152)</f>
        <v>25961.4</v>
      </c>
    </row>
    <row r="153" spans="2:11" ht="15" customHeight="1" thickTop="1" thickBot="1" x14ac:dyDescent="0.25">
      <c r="B153" s="5" t="s">
        <v>29</v>
      </c>
      <c r="C153" s="4"/>
      <c r="D153" s="4"/>
      <c r="E153" s="4"/>
      <c r="F153" s="4"/>
      <c r="G153" s="3"/>
      <c r="H153" s="2">
        <f>+'[1]CATEGORIAS PAS LABORAL'!$H64</f>
        <v>18305.55</v>
      </c>
      <c r="I153" s="2">
        <f>+'[1]CATEGORIAS PAS LABORAL'!$I64</f>
        <v>5911.08</v>
      </c>
      <c r="J153" s="2">
        <f>+'[1]CATEGORIAS PAS LABORAL'!$K64</f>
        <v>260.49</v>
      </c>
      <c r="K153" s="1">
        <f>SUM(H153:J153)</f>
        <v>24477.119999999999</v>
      </c>
    </row>
    <row r="154" spans="2:11" ht="17.100000000000001" customHeight="1" thickTop="1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2:11" ht="17.100000000000001" customHeight="1" thickBot="1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2:11" ht="17.100000000000001" customHeight="1" thickTop="1" x14ac:dyDescent="0.2">
      <c r="B156" s="24" t="s">
        <v>28</v>
      </c>
      <c r="C156" s="23"/>
      <c r="D156" s="23"/>
      <c r="E156" s="23"/>
      <c r="F156" s="23"/>
      <c r="G156" s="22"/>
      <c r="H156" s="21" t="s">
        <v>9</v>
      </c>
      <c r="I156" s="20" t="s">
        <v>8</v>
      </c>
      <c r="J156" s="19" t="s">
        <v>7</v>
      </c>
      <c r="K156" s="18" t="s">
        <v>6</v>
      </c>
    </row>
    <row r="157" spans="2:11" ht="13.5" thickBot="1" x14ac:dyDescent="0.25">
      <c r="B157" s="17"/>
      <c r="C157" s="16"/>
      <c r="D157" s="16"/>
      <c r="E157" s="16"/>
      <c r="F157" s="16"/>
      <c r="G157" s="15"/>
      <c r="H157" s="14" t="s">
        <v>5</v>
      </c>
      <c r="I157" s="13" t="s">
        <v>4</v>
      </c>
      <c r="J157" s="12"/>
      <c r="K157" s="11" t="s">
        <v>3</v>
      </c>
    </row>
    <row r="158" spans="2:11" ht="15" customHeight="1" thickTop="1" thickBot="1" x14ac:dyDescent="0.25">
      <c r="B158" s="10" t="s">
        <v>27</v>
      </c>
      <c r="C158" s="9"/>
      <c r="D158" s="9"/>
      <c r="E158" s="9"/>
      <c r="F158" s="9"/>
      <c r="G158" s="8"/>
      <c r="H158" s="7">
        <f>+'[1]CATEGORIAS PAS LABORAL'!$H69</f>
        <v>16013.4</v>
      </c>
      <c r="I158" s="7">
        <f>+'[1]CATEGORIAS PAS LABORAL'!$I69</f>
        <v>4028.5199999999995</v>
      </c>
      <c r="J158" s="7">
        <f>+'[1]CATEGORIAS PAS LABORAL'!$K69</f>
        <v>520.97</v>
      </c>
      <c r="K158" s="6">
        <f>SUM(H158:J158)</f>
        <v>20562.89</v>
      </c>
    </row>
    <row r="159" spans="2:11" ht="15" customHeight="1" thickTop="1" thickBot="1" x14ac:dyDescent="0.25">
      <c r="B159" s="10" t="s">
        <v>26</v>
      </c>
      <c r="C159" s="9"/>
      <c r="D159" s="9"/>
      <c r="E159" s="9"/>
      <c r="F159" s="9"/>
      <c r="G159" s="8"/>
      <c r="H159" s="7">
        <f>+'[1]CATEGORIAS PAS LABORAL'!$H70</f>
        <v>16013.4</v>
      </c>
      <c r="I159" s="7">
        <f>+'[1]CATEGORIAS PAS LABORAL'!$I70</f>
        <v>4028.5199999999995</v>
      </c>
      <c r="J159" s="7">
        <f>+'[1]CATEGORIAS PAS LABORAL'!$K70</f>
        <v>520.97</v>
      </c>
      <c r="K159" s="6">
        <f>SUM(H159:J159)</f>
        <v>20562.89</v>
      </c>
    </row>
    <row r="160" spans="2:11" ht="15" customHeight="1" thickTop="1" thickBot="1" x14ac:dyDescent="0.25">
      <c r="B160" s="10" t="s">
        <v>25</v>
      </c>
      <c r="C160" s="9"/>
      <c r="D160" s="9"/>
      <c r="E160" s="9"/>
      <c r="F160" s="9"/>
      <c r="G160" s="8"/>
      <c r="H160" s="7">
        <f>+'[1]CATEGORIAS PAS LABORAL'!$H71</f>
        <v>16013.4</v>
      </c>
      <c r="I160" s="7">
        <f>+'[1]CATEGORIAS PAS LABORAL'!$I71</f>
        <v>4028.5199999999995</v>
      </c>
      <c r="J160" s="7">
        <f>+'[1]CATEGORIAS PAS LABORAL'!$K71</f>
        <v>520.97</v>
      </c>
      <c r="K160" s="6">
        <f>SUM(H160:J160)</f>
        <v>20562.89</v>
      </c>
    </row>
    <row r="161" spans="2:11" ht="15" customHeight="1" thickTop="1" thickBot="1" x14ac:dyDescent="0.25">
      <c r="B161" s="10" t="s">
        <v>24</v>
      </c>
      <c r="C161" s="9"/>
      <c r="D161" s="9"/>
      <c r="E161" s="9"/>
      <c r="F161" s="9"/>
      <c r="G161" s="8"/>
      <c r="H161" s="7">
        <f>+'[1]CATEGORIAS PAS LABORAL'!$H72</f>
        <v>16013.4</v>
      </c>
      <c r="I161" s="7">
        <f>+'[1]CATEGORIAS PAS LABORAL'!$I72</f>
        <v>4028.5199999999995</v>
      </c>
      <c r="J161" s="7">
        <f>+'[1]CATEGORIAS PAS LABORAL'!$K72</f>
        <v>347.32</v>
      </c>
      <c r="K161" s="6">
        <f>SUM(H161:J161)</f>
        <v>20389.239999999998</v>
      </c>
    </row>
    <row r="162" spans="2:11" ht="15" customHeight="1" thickTop="1" thickBot="1" x14ac:dyDescent="0.25">
      <c r="B162" s="10" t="s">
        <v>23</v>
      </c>
      <c r="C162" s="9"/>
      <c r="D162" s="9"/>
      <c r="E162" s="9"/>
      <c r="F162" s="9"/>
      <c r="G162" s="8"/>
      <c r="H162" s="7">
        <f>+'[1]CATEGORIAS PAS LABORAL'!$H73</f>
        <v>16013.4</v>
      </c>
      <c r="I162" s="7">
        <f>+'[1]CATEGORIAS PAS LABORAL'!$I73</f>
        <v>4028.5199999999995</v>
      </c>
      <c r="J162" s="7">
        <f>+'[1]CATEGORIAS PAS LABORAL'!$K73</f>
        <v>347.32</v>
      </c>
      <c r="K162" s="6">
        <f>SUM(H162:J162)</f>
        <v>20389.239999999998</v>
      </c>
    </row>
    <row r="163" spans="2:11" ht="15" customHeight="1" thickTop="1" thickBot="1" x14ac:dyDescent="0.25">
      <c r="B163" s="10" t="s">
        <v>22</v>
      </c>
      <c r="C163" s="9"/>
      <c r="D163" s="9"/>
      <c r="E163" s="9"/>
      <c r="F163" s="9"/>
      <c r="G163" s="8"/>
      <c r="H163" s="7">
        <f>+'[1]CATEGORIAS PAS LABORAL'!$H74</f>
        <v>16013.4</v>
      </c>
      <c r="I163" s="7">
        <f>+'[1]CATEGORIAS PAS LABORAL'!$I74</f>
        <v>4028.5199999999995</v>
      </c>
      <c r="J163" s="7">
        <f>+'[1]CATEGORIAS PAS LABORAL'!$K74</f>
        <v>347.32</v>
      </c>
      <c r="K163" s="6">
        <f>SUM(H163:J163)</f>
        <v>20389.239999999998</v>
      </c>
    </row>
    <row r="164" spans="2:11" ht="15" customHeight="1" thickTop="1" thickBot="1" x14ac:dyDescent="0.25">
      <c r="B164" s="10" t="s">
        <v>21</v>
      </c>
      <c r="C164" s="9"/>
      <c r="D164" s="9"/>
      <c r="E164" s="9"/>
      <c r="F164" s="9"/>
      <c r="G164" s="8"/>
      <c r="H164" s="7">
        <f>+'[1]CATEGORIAS PAS LABORAL'!$H75</f>
        <v>16013.4</v>
      </c>
      <c r="I164" s="7">
        <f>+'[1]CATEGORIAS PAS LABORAL'!$I75</f>
        <v>4028.5199999999995</v>
      </c>
      <c r="J164" s="7">
        <f>+'[1]CATEGORIAS PAS LABORAL'!$K75</f>
        <v>520.97</v>
      </c>
      <c r="K164" s="6">
        <f>SUM(H164:J164)</f>
        <v>20562.89</v>
      </c>
    </row>
    <row r="165" spans="2:11" ht="15" customHeight="1" thickTop="1" thickBot="1" x14ac:dyDescent="0.25">
      <c r="B165" s="10" t="s">
        <v>20</v>
      </c>
      <c r="C165" s="9"/>
      <c r="D165" s="9"/>
      <c r="E165" s="9"/>
      <c r="F165" s="9"/>
      <c r="G165" s="8"/>
      <c r="H165" s="7">
        <f>+'[1]CATEGORIAS PAS LABORAL'!$H76</f>
        <v>16013.4</v>
      </c>
      <c r="I165" s="7">
        <f>+'[1]CATEGORIAS PAS LABORAL'!$I76</f>
        <v>4028.5199999999995</v>
      </c>
      <c r="J165" s="7">
        <f>+'[1]CATEGORIAS PAS LABORAL'!$K76</f>
        <v>347.32</v>
      </c>
      <c r="K165" s="6">
        <f>SUM(H165:J165)</f>
        <v>20389.239999999998</v>
      </c>
    </row>
    <row r="166" spans="2:11" ht="15" customHeight="1" thickTop="1" thickBot="1" x14ac:dyDescent="0.25">
      <c r="B166" s="10" t="s">
        <v>19</v>
      </c>
      <c r="C166" s="9"/>
      <c r="D166" s="9"/>
      <c r="E166" s="9"/>
      <c r="F166" s="9"/>
      <c r="G166" s="8"/>
      <c r="H166" s="7">
        <f>+'[1]CATEGORIAS PAS LABORAL'!$H77</f>
        <v>16013.4</v>
      </c>
      <c r="I166" s="7">
        <f>+'[1]CATEGORIAS PAS LABORAL'!$I77</f>
        <v>4028.5199999999995</v>
      </c>
      <c r="J166" s="7">
        <f>+'[1]CATEGORIAS PAS LABORAL'!$K77</f>
        <v>520.97</v>
      </c>
      <c r="K166" s="6">
        <f>SUM(H166:J166)</f>
        <v>20562.89</v>
      </c>
    </row>
    <row r="167" spans="2:11" ht="15" customHeight="1" thickTop="1" thickBot="1" x14ac:dyDescent="0.25">
      <c r="B167" s="10" t="s">
        <v>18</v>
      </c>
      <c r="C167" s="9"/>
      <c r="D167" s="9"/>
      <c r="E167" s="9"/>
      <c r="F167" s="9"/>
      <c r="G167" s="8"/>
      <c r="H167" s="7">
        <f>+'[1]CATEGORIAS PAS LABORAL'!$H78</f>
        <v>16013.4</v>
      </c>
      <c r="I167" s="7">
        <f>+'[1]CATEGORIAS PAS LABORAL'!$I78</f>
        <v>4028.5199999999995</v>
      </c>
      <c r="J167" s="7">
        <f>+'[1]CATEGORIAS PAS LABORAL'!$K78</f>
        <v>347.32</v>
      </c>
      <c r="K167" s="6">
        <f>SUM(H167:J167)</f>
        <v>20389.239999999998</v>
      </c>
    </row>
    <row r="168" spans="2:11" ht="15" customHeight="1" thickTop="1" thickBot="1" x14ac:dyDescent="0.25">
      <c r="B168" s="10" t="s">
        <v>17</v>
      </c>
      <c r="C168" s="9"/>
      <c r="D168" s="9"/>
      <c r="E168" s="9"/>
      <c r="F168" s="9"/>
      <c r="G168" s="8"/>
      <c r="H168" s="7">
        <f>+'[1]CATEGORIAS PAS LABORAL'!$H79</f>
        <v>16013.4</v>
      </c>
      <c r="I168" s="7">
        <f>+'[1]CATEGORIAS PAS LABORAL'!$I79</f>
        <v>4028.5199999999995</v>
      </c>
      <c r="J168" s="7">
        <f>+'[1]CATEGORIAS PAS LABORAL'!$K79</f>
        <v>347.32</v>
      </c>
      <c r="K168" s="6">
        <f>SUM(H168:J168)</f>
        <v>20389.239999999998</v>
      </c>
    </row>
    <row r="169" spans="2:11" ht="15" customHeight="1" thickTop="1" thickBot="1" x14ac:dyDescent="0.25">
      <c r="B169" s="10" t="s">
        <v>16</v>
      </c>
      <c r="C169" s="9"/>
      <c r="D169" s="9"/>
      <c r="E169" s="9"/>
      <c r="F169" s="9"/>
      <c r="G169" s="8"/>
      <c r="H169" s="7">
        <f>+'[1]CATEGORIAS PAS LABORAL'!$H80</f>
        <v>16013.4</v>
      </c>
      <c r="I169" s="7">
        <f>+'[1]CATEGORIAS PAS LABORAL'!$I80</f>
        <v>4028.5199999999995</v>
      </c>
      <c r="J169" s="7">
        <f>+'[1]CATEGORIAS PAS LABORAL'!$K80</f>
        <v>520.97</v>
      </c>
      <c r="K169" s="6">
        <f>SUM(H169:J169)</f>
        <v>20562.89</v>
      </c>
    </row>
    <row r="170" spans="2:11" ht="15" customHeight="1" thickTop="1" thickBot="1" x14ac:dyDescent="0.25">
      <c r="B170" s="10" t="s">
        <v>15</v>
      </c>
      <c r="C170" s="9"/>
      <c r="D170" s="9"/>
      <c r="E170" s="9"/>
      <c r="F170" s="9"/>
      <c r="G170" s="8"/>
      <c r="H170" s="7">
        <f>+'[1]CATEGORIAS PAS LABORAL'!$H81</f>
        <v>16013.4</v>
      </c>
      <c r="I170" s="7">
        <f>+'[1]CATEGORIAS PAS LABORAL'!$I81</f>
        <v>4028.5199999999995</v>
      </c>
      <c r="J170" s="7">
        <f>+'[1]CATEGORIAS PAS LABORAL'!$K81</f>
        <v>520.97</v>
      </c>
      <c r="K170" s="6">
        <f>SUM(H170:J170)</f>
        <v>20562.89</v>
      </c>
    </row>
    <row r="171" spans="2:11" ht="15" customHeight="1" thickTop="1" thickBot="1" x14ac:dyDescent="0.25">
      <c r="B171" s="10" t="s">
        <v>14</v>
      </c>
      <c r="C171" s="9"/>
      <c r="D171" s="9"/>
      <c r="E171" s="9"/>
      <c r="F171" s="9"/>
      <c r="G171" s="8"/>
      <c r="H171" s="7">
        <f>+'[1]CATEGORIAS PAS LABORAL'!$H82</f>
        <v>16013.4</v>
      </c>
      <c r="I171" s="7">
        <f>+'[1]CATEGORIAS PAS LABORAL'!$I82</f>
        <v>4028.5199999999995</v>
      </c>
      <c r="J171" s="7">
        <f>+'[1]CATEGORIAS PAS LABORAL'!$K82</f>
        <v>347.32</v>
      </c>
      <c r="K171" s="6">
        <f>SUM(H171:J171)</f>
        <v>20389.239999999998</v>
      </c>
    </row>
    <row r="172" spans="2:11" ht="15" customHeight="1" thickTop="1" thickBot="1" x14ac:dyDescent="0.25">
      <c r="B172" s="10" t="s">
        <v>13</v>
      </c>
      <c r="C172" s="9"/>
      <c r="D172" s="9"/>
      <c r="E172" s="9"/>
      <c r="F172" s="9"/>
      <c r="G172" s="8"/>
      <c r="H172" s="7">
        <f>+'[1]CATEGORIAS PAS LABORAL'!$H83</f>
        <v>16013.4</v>
      </c>
      <c r="I172" s="7">
        <f>+'[1]CATEGORIAS PAS LABORAL'!$I83</f>
        <v>4028.5199999999995</v>
      </c>
      <c r="J172" s="7">
        <f>+'[1]CATEGORIAS PAS LABORAL'!$K83</f>
        <v>520.97</v>
      </c>
      <c r="K172" s="6">
        <f>SUM(H172:J172)</f>
        <v>20562.89</v>
      </c>
    </row>
    <row r="173" spans="2:11" ht="15" customHeight="1" thickTop="1" thickBot="1" x14ac:dyDescent="0.25">
      <c r="B173" s="10" t="s">
        <v>12</v>
      </c>
      <c r="C173" s="9"/>
      <c r="D173" s="9"/>
      <c r="E173" s="9"/>
      <c r="F173" s="9"/>
      <c r="G173" s="8"/>
      <c r="H173" s="7">
        <f>+'[1]CATEGORIAS PAS LABORAL'!$H84</f>
        <v>16013.4</v>
      </c>
      <c r="I173" s="7">
        <f>+'[1]CATEGORIAS PAS LABORAL'!$I84</f>
        <v>4028.5199999999995</v>
      </c>
      <c r="J173" s="7">
        <f>+'[1]CATEGORIAS PAS LABORAL'!$K84</f>
        <v>260.49</v>
      </c>
      <c r="K173" s="6">
        <f>SUM(H173:J173)</f>
        <v>20302.41</v>
      </c>
    </row>
    <row r="174" spans="2:11" ht="15" customHeight="1" thickTop="1" thickBot="1" x14ac:dyDescent="0.25">
      <c r="B174" s="5" t="s">
        <v>11</v>
      </c>
      <c r="C174" s="4"/>
      <c r="D174" s="4"/>
      <c r="E174" s="4"/>
      <c r="F174" s="4"/>
      <c r="G174" s="3"/>
      <c r="H174" s="2">
        <f>+'[1]CATEGORIAS PAS LABORAL'!$H85</f>
        <v>16013.4</v>
      </c>
      <c r="I174" s="2">
        <f>+'[1]CATEGORIAS PAS LABORAL'!$I85</f>
        <v>4028.5199999999995</v>
      </c>
      <c r="J174" s="2">
        <f>+'[1]CATEGORIAS PAS LABORAL'!$K85</f>
        <v>260.49</v>
      </c>
      <c r="K174" s="1">
        <f>SUM(H174:J174)</f>
        <v>20302.41</v>
      </c>
    </row>
    <row r="175" spans="2:11" ht="17.100000000000001" customHeight="1" thickTop="1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2:11" ht="17.100000000000001" customHeight="1" thickBot="1" x14ac:dyDescent="0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2:11" ht="17.100000000000001" customHeight="1" thickTop="1" x14ac:dyDescent="0.2">
      <c r="B177" s="24" t="s">
        <v>10</v>
      </c>
      <c r="C177" s="23"/>
      <c r="D177" s="23"/>
      <c r="E177" s="23"/>
      <c r="F177" s="23"/>
      <c r="G177" s="22"/>
      <c r="H177" s="21" t="s">
        <v>9</v>
      </c>
      <c r="I177" s="20" t="s">
        <v>8</v>
      </c>
      <c r="J177" s="19" t="s">
        <v>7</v>
      </c>
      <c r="K177" s="18" t="s">
        <v>6</v>
      </c>
    </row>
    <row r="178" spans="2:11" ht="13.5" thickBot="1" x14ac:dyDescent="0.25">
      <c r="B178" s="17"/>
      <c r="C178" s="16"/>
      <c r="D178" s="16"/>
      <c r="E178" s="16"/>
      <c r="F178" s="16"/>
      <c r="G178" s="15"/>
      <c r="H178" s="14" t="s">
        <v>5</v>
      </c>
      <c r="I178" s="13" t="s">
        <v>4</v>
      </c>
      <c r="J178" s="12"/>
      <c r="K178" s="11" t="s">
        <v>3</v>
      </c>
    </row>
    <row r="179" spans="2:11" ht="15" customHeight="1" thickTop="1" thickBot="1" x14ac:dyDescent="0.25">
      <c r="B179" s="10" t="s">
        <v>2</v>
      </c>
      <c r="C179" s="9"/>
      <c r="D179" s="9"/>
      <c r="E179" s="9"/>
      <c r="F179" s="9"/>
      <c r="G179" s="8"/>
      <c r="H179" s="7">
        <f>+'[1]CATEGORIAS PAS LABORAL'!$H$92</f>
        <v>15151.5</v>
      </c>
      <c r="I179" s="7">
        <f>+'[1]CATEGORIAS PAS LABORAL'!$I$92</f>
        <v>3536.76</v>
      </c>
      <c r="J179" s="7">
        <f>+'[1]CATEGORIAS PAS LABORAL'!$K$92</f>
        <v>520.97</v>
      </c>
      <c r="K179" s="6">
        <f>SUM(H179:J179)</f>
        <v>19209.230000000003</v>
      </c>
    </row>
    <row r="180" spans="2:11" ht="15" customHeight="1" thickTop="1" thickBot="1" x14ac:dyDescent="0.25">
      <c r="B180" s="10" t="s">
        <v>1</v>
      </c>
      <c r="C180" s="9"/>
      <c r="D180" s="9"/>
      <c r="E180" s="9"/>
      <c r="F180" s="9"/>
      <c r="G180" s="8"/>
      <c r="H180" s="7">
        <f>+'[1]CATEGORIAS PAS LABORAL'!$H$92</f>
        <v>15151.5</v>
      </c>
      <c r="I180" s="7">
        <f>+'[1]CATEGORIAS PAS LABORAL'!$I$92</f>
        <v>3536.76</v>
      </c>
      <c r="J180" s="7">
        <f>+'[1]CATEGORIAS PAS LABORAL'!$K$92</f>
        <v>520.97</v>
      </c>
      <c r="K180" s="6">
        <f>SUM(H180:J180)</f>
        <v>19209.230000000003</v>
      </c>
    </row>
    <row r="181" spans="2:11" ht="15" customHeight="1" thickTop="1" thickBot="1" x14ac:dyDescent="0.25">
      <c r="B181" s="5" t="s">
        <v>0</v>
      </c>
      <c r="C181" s="4"/>
      <c r="D181" s="4"/>
      <c r="E181" s="4"/>
      <c r="F181" s="4"/>
      <c r="G181" s="3"/>
      <c r="H181" s="2">
        <f>+'[1]CATEGORIAS PAS LABORAL'!$H$92</f>
        <v>15151.5</v>
      </c>
      <c r="I181" s="2">
        <f>+'[1]CATEGORIAS PAS LABORAL'!$I$92</f>
        <v>3536.76</v>
      </c>
      <c r="J181" s="2">
        <f>+'[1]CATEGORIAS PAS LABORAL'!$K$92</f>
        <v>520.97</v>
      </c>
      <c r="K181" s="1">
        <f>SUM(H181:J181)</f>
        <v>19209.230000000003</v>
      </c>
    </row>
    <row r="182" spans="2:11" ht="17.100000000000001" customHeight="1" thickTop="1" x14ac:dyDescent="0.2"/>
    <row r="183" spans="2:11" ht="17.100000000000001" customHeight="1" x14ac:dyDescent="0.2"/>
    <row r="184" spans="2:11" ht="17.100000000000001" customHeight="1" x14ac:dyDescent="0.2"/>
  </sheetData>
  <mergeCells count="151">
    <mergeCell ref="B19:F19"/>
    <mergeCell ref="B3:L3"/>
    <mergeCell ref="B10:F11"/>
    <mergeCell ref="K10:K11"/>
    <mergeCell ref="B14:F14"/>
    <mergeCell ref="B12:F12"/>
    <mergeCell ref="B13:F13"/>
    <mergeCell ref="G10:G11"/>
    <mergeCell ref="B4:L4"/>
    <mergeCell ref="B23:F23"/>
    <mergeCell ref="B24:F24"/>
    <mergeCell ref="B25:F25"/>
    <mergeCell ref="B15:F15"/>
    <mergeCell ref="B16:F16"/>
    <mergeCell ref="B17:F17"/>
    <mergeCell ref="B18:F18"/>
    <mergeCell ref="B20:F20"/>
    <mergeCell ref="B21:F21"/>
    <mergeCell ref="B22:F22"/>
    <mergeCell ref="B30:F30"/>
    <mergeCell ref="B31:F31"/>
    <mergeCell ref="B32:F32"/>
    <mergeCell ref="B33:F33"/>
    <mergeCell ref="B26:F26"/>
    <mergeCell ref="B27:F27"/>
    <mergeCell ref="B28:F28"/>
    <mergeCell ref="B29:F29"/>
    <mergeCell ref="K39:K40"/>
    <mergeCell ref="B41:F41"/>
    <mergeCell ref="B42:F42"/>
    <mergeCell ref="B43:F43"/>
    <mergeCell ref="B34:F34"/>
    <mergeCell ref="B35:F35"/>
    <mergeCell ref="B39:F40"/>
    <mergeCell ref="G39:G40"/>
    <mergeCell ref="B49:F49"/>
    <mergeCell ref="B50:F50"/>
    <mergeCell ref="B51:F51"/>
    <mergeCell ref="B52:F52"/>
    <mergeCell ref="B44:F44"/>
    <mergeCell ref="B45:F45"/>
    <mergeCell ref="B47:F47"/>
    <mergeCell ref="B48:F48"/>
    <mergeCell ref="B46:F46"/>
    <mergeCell ref="K65:K66"/>
    <mergeCell ref="B56:F56"/>
    <mergeCell ref="B58:F58"/>
    <mergeCell ref="B59:F59"/>
    <mergeCell ref="B60:F60"/>
    <mergeCell ref="B54:F54"/>
    <mergeCell ref="B55:F55"/>
    <mergeCell ref="G65:G66"/>
    <mergeCell ref="B57:F57"/>
    <mergeCell ref="B67:F67"/>
    <mergeCell ref="B68:F68"/>
    <mergeCell ref="B69:F69"/>
    <mergeCell ref="B70:F70"/>
    <mergeCell ref="B61:F61"/>
    <mergeCell ref="B65:F66"/>
    <mergeCell ref="K88:K89"/>
    <mergeCell ref="B74:F74"/>
    <mergeCell ref="B75:F75"/>
    <mergeCell ref="B76:F76"/>
    <mergeCell ref="B81:F82"/>
    <mergeCell ref="K81:K82"/>
    <mergeCell ref="B83:F83"/>
    <mergeCell ref="G81:G82"/>
    <mergeCell ref="B84:F84"/>
    <mergeCell ref="B88:F89"/>
    <mergeCell ref="B90:F90"/>
    <mergeCell ref="G88:G89"/>
    <mergeCell ref="B71:F71"/>
    <mergeCell ref="B72:F72"/>
    <mergeCell ref="B73:F73"/>
    <mergeCell ref="B100:G100"/>
    <mergeCell ref="B101:G101"/>
    <mergeCell ref="B102:G102"/>
    <mergeCell ref="B103:G103"/>
    <mergeCell ref="J98:J99"/>
    <mergeCell ref="B98:G99"/>
    <mergeCell ref="B119:G119"/>
    <mergeCell ref="J112:J113"/>
    <mergeCell ref="B108:G108"/>
    <mergeCell ref="B109:G109"/>
    <mergeCell ref="B104:G104"/>
    <mergeCell ref="B105:G105"/>
    <mergeCell ref="B106:G106"/>
    <mergeCell ref="B107:G107"/>
    <mergeCell ref="B128:G129"/>
    <mergeCell ref="J128:J129"/>
    <mergeCell ref="B124:G124"/>
    <mergeCell ref="B125:G125"/>
    <mergeCell ref="B120:G120"/>
    <mergeCell ref="B121:G121"/>
    <mergeCell ref="B122:G122"/>
    <mergeCell ref="B123:G123"/>
    <mergeCell ref="B133:G133"/>
    <mergeCell ref="B134:G134"/>
    <mergeCell ref="B135:G135"/>
    <mergeCell ref="B136:G136"/>
    <mergeCell ref="B130:G130"/>
    <mergeCell ref="B131:G131"/>
    <mergeCell ref="B132:G132"/>
    <mergeCell ref="B141:G141"/>
    <mergeCell ref="B142:G142"/>
    <mergeCell ref="B143:G143"/>
    <mergeCell ref="B144:G144"/>
    <mergeCell ref="B137:G137"/>
    <mergeCell ref="B138:G138"/>
    <mergeCell ref="B139:G139"/>
    <mergeCell ref="B140:G140"/>
    <mergeCell ref="J156:J157"/>
    <mergeCell ref="B149:G149"/>
    <mergeCell ref="B150:G150"/>
    <mergeCell ref="B151:G151"/>
    <mergeCell ref="B152:G152"/>
    <mergeCell ref="B145:G145"/>
    <mergeCell ref="B146:G146"/>
    <mergeCell ref="B147:G147"/>
    <mergeCell ref="B148:G148"/>
    <mergeCell ref="B158:G158"/>
    <mergeCell ref="B159:G159"/>
    <mergeCell ref="B160:G160"/>
    <mergeCell ref="B161:G161"/>
    <mergeCell ref="B153:G153"/>
    <mergeCell ref="B156:G157"/>
    <mergeCell ref="B166:G166"/>
    <mergeCell ref="B167:G167"/>
    <mergeCell ref="B168:G168"/>
    <mergeCell ref="B169:G169"/>
    <mergeCell ref="B162:G162"/>
    <mergeCell ref="B163:G163"/>
    <mergeCell ref="B164:G164"/>
    <mergeCell ref="B165:G165"/>
    <mergeCell ref="B174:G174"/>
    <mergeCell ref="B177:G178"/>
    <mergeCell ref="J177:J178"/>
    <mergeCell ref="B170:G170"/>
    <mergeCell ref="B171:G171"/>
    <mergeCell ref="B172:G172"/>
    <mergeCell ref="B173:G173"/>
    <mergeCell ref="B53:F53"/>
    <mergeCell ref="B179:G179"/>
    <mergeCell ref="B180:G180"/>
    <mergeCell ref="B181:G181"/>
    <mergeCell ref="B112:G113"/>
    <mergeCell ref="B114:G114"/>
    <mergeCell ref="B115:G115"/>
    <mergeCell ref="B116:G116"/>
    <mergeCell ref="B117:G117"/>
    <mergeCell ref="B118:G118"/>
  </mergeCells>
  <pageMargins left="0.63" right="0.33" top="0.46" bottom="0.53" header="0" footer="0"/>
  <pageSetup paperSize="9" scale="99" orientation="landscape" horizontalDpi="300" verticalDpi="300" r:id="rId1"/>
  <headerFooter alignWithMargins="0"/>
  <rowBreaks count="5" manualBreakCount="5">
    <brk id="36" min="1" max="11" man="1"/>
    <brk id="62" min="1" max="11" man="1"/>
    <brk id="93" min="1" max="11" man="1"/>
    <brk id="125" min="1" max="11" man="1"/>
    <brk id="15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2020-02-27T11:19:49Z</dcterms:created>
  <dcterms:modified xsi:type="dcterms:W3CDTF">2020-02-27T11:20:15Z</dcterms:modified>
</cp:coreProperties>
</file>